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O22" i="2"/>
  <c r="F13" i="4" l="1"/>
  <c r="AB8" i="8" l="1"/>
  <c r="AA8" i="8"/>
  <c r="Z8" i="8"/>
  <c r="Y8" i="8"/>
  <c r="X8" i="8"/>
  <c r="W8" i="8"/>
  <c r="V8" i="8"/>
  <c r="U8" i="8"/>
  <c r="T8" i="8"/>
  <c r="S8" i="8"/>
  <c r="R8" i="8"/>
  <c r="Q8" i="8"/>
  <c r="AB7" i="5" l="1"/>
  <c r="AA7" i="5"/>
  <c r="Z7" i="5"/>
  <c r="Y7" i="5"/>
  <c r="X7" i="5"/>
  <c r="W7" i="5"/>
  <c r="V7" i="5"/>
  <c r="U7" i="5"/>
  <c r="T21" i="5"/>
  <c r="S21" i="5"/>
  <c r="Q21" i="5"/>
  <c r="G21" i="5"/>
  <c r="F21" i="5"/>
  <c r="E21" i="5"/>
  <c r="D21" i="5"/>
  <c r="G21" i="4" l="1"/>
  <c r="F21" i="4"/>
  <c r="T21" i="4"/>
  <c r="S21" i="4"/>
  <c r="T21" i="3"/>
  <c r="AB8" i="3"/>
  <c r="AA8" i="3"/>
  <c r="Z8" i="3"/>
  <c r="Y8" i="3"/>
  <c r="X8" i="3"/>
  <c r="W8" i="3"/>
  <c r="V8" i="3"/>
  <c r="U8" i="3"/>
  <c r="T8" i="3"/>
  <c r="S8" i="3"/>
  <c r="R8" i="3"/>
  <c r="Q8" i="3"/>
  <c r="Q12" i="3" l="1"/>
  <c r="G22" i="10" l="1"/>
  <c r="F22" i="10"/>
  <c r="T23" i="9"/>
  <c r="S23" i="9"/>
  <c r="G23" i="9"/>
  <c r="F23" i="9"/>
  <c r="G23" i="8"/>
  <c r="E23" i="8"/>
  <c r="G14" i="7"/>
  <c r="F14" i="7"/>
  <c r="E14" i="7"/>
  <c r="D14" i="7"/>
  <c r="T22" i="1"/>
  <c r="R22" i="2" l="1"/>
  <c r="E13" i="1"/>
  <c r="D13" i="1"/>
  <c r="F23" i="8" l="1"/>
  <c r="D23" i="8"/>
  <c r="T23" i="8" l="1"/>
  <c r="S23" i="8"/>
  <c r="R23" i="8"/>
  <c r="Q23" i="8"/>
  <c r="Z21" i="3" l="1"/>
  <c r="N23" i="7" l="1"/>
  <c r="J23" i="7"/>
  <c r="F23" i="7"/>
  <c r="E21" i="4"/>
  <c r="H21" i="4"/>
  <c r="I21" i="4"/>
  <c r="J21" i="4"/>
  <c r="K21" i="4"/>
  <c r="L21" i="4"/>
  <c r="M21" i="4"/>
  <c r="N21" i="4"/>
  <c r="O21" i="4"/>
  <c r="D21" i="4"/>
  <c r="E13" i="4"/>
  <c r="G13" i="4"/>
  <c r="H13" i="4"/>
  <c r="I13" i="4"/>
  <c r="J13" i="4"/>
  <c r="K13" i="4"/>
  <c r="L13" i="4"/>
  <c r="M13" i="4"/>
  <c r="N13" i="4"/>
  <c r="O13" i="4"/>
  <c r="D13" i="4"/>
  <c r="W14" i="8"/>
  <c r="Y14" i="8"/>
  <c r="Z14" i="8"/>
  <c r="E14" i="8"/>
  <c r="F14" i="8"/>
  <c r="G14" i="8"/>
  <c r="H14" i="8"/>
  <c r="I14" i="8"/>
  <c r="J14" i="8"/>
  <c r="K14" i="8"/>
  <c r="L14" i="8"/>
  <c r="M14" i="8"/>
  <c r="N14" i="8"/>
  <c r="O14" i="8"/>
  <c r="D14" i="8"/>
  <c r="H14" i="7"/>
  <c r="I14" i="7"/>
  <c r="J14" i="7"/>
  <c r="K14" i="7"/>
  <c r="L14" i="7"/>
  <c r="M14" i="7"/>
  <c r="N14" i="7"/>
  <c r="F13" i="1"/>
  <c r="G13" i="1"/>
  <c r="H13" i="1"/>
  <c r="I13" i="1"/>
  <c r="J13" i="1"/>
  <c r="K13" i="1"/>
  <c r="L13" i="1"/>
  <c r="M13" i="1"/>
  <c r="N13" i="1"/>
  <c r="O13" i="1"/>
  <c r="E22" i="10"/>
  <c r="H22" i="10"/>
  <c r="I22" i="10"/>
  <c r="J22" i="10"/>
  <c r="K22" i="10"/>
  <c r="L22" i="10"/>
  <c r="M22" i="10"/>
  <c r="N22" i="10"/>
  <c r="O22" i="10"/>
  <c r="D22" i="10"/>
  <c r="K23" i="9"/>
  <c r="N23" i="9"/>
  <c r="O23" i="9"/>
  <c r="K23" i="8"/>
  <c r="O23" i="8"/>
  <c r="N23" i="8"/>
  <c r="M23" i="8"/>
  <c r="L23" i="8"/>
  <c r="J23" i="8"/>
  <c r="I23" i="8"/>
  <c r="H23" i="8"/>
  <c r="E23" i="7"/>
  <c r="G23" i="7"/>
  <c r="H23" i="7"/>
  <c r="I23" i="7"/>
  <c r="K23" i="7"/>
  <c r="L23" i="7"/>
  <c r="M23" i="7"/>
  <c r="O23" i="7"/>
  <c r="D23" i="7"/>
  <c r="I23" i="6"/>
  <c r="I21" i="5"/>
  <c r="M21" i="5"/>
  <c r="O21" i="5"/>
  <c r="N21" i="5"/>
  <c r="K21" i="5"/>
  <c r="H21" i="5"/>
  <c r="U21" i="5" l="1"/>
  <c r="V21" i="5"/>
  <c r="X21" i="5"/>
  <c r="Z21" i="5"/>
  <c r="AA21" i="5"/>
  <c r="AB21" i="5"/>
  <c r="M23" i="9" l="1"/>
  <c r="L23" i="9"/>
  <c r="J23" i="9"/>
  <c r="I23" i="9"/>
  <c r="H23" i="9"/>
  <c r="E23" i="9"/>
  <c r="D23" i="9"/>
  <c r="J12" i="5" l="1"/>
  <c r="K12" i="5"/>
  <c r="N12" i="5"/>
  <c r="O12" i="5"/>
  <c r="E22" i="4"/>
  <c r="C7" i="11" s="1"/>
  <c r="F22" i="4"/>
  <c r="G22" i="4"/>
  <c r="H22" i="4"/>
  <c r="I22" i="4"/>
  <c r="H7" i="11" s="1"/>
  <c r="J22" i="4"/>
  <c r="G7" i="11" s="1"/>
  <c r="K22" i="4"/>
  <c r="I7" i="11" s="1"/>
  <c r="L22" i="4"/>
  <c r="J7" i="11" s="1"/>
  <c r="M22" i="4"/>
  <c r="N22" i="4"/>
  <c r="L7" i="11" s="1"/>
  <c r="O22" i="4"/>
  <c r="M7" i="11" s="1"/>
  <c r="D22" i="4"/>
  <c r="B7" i="11" s="1"/>
  <c r="S22" i="1"/>
  <c r="U22" i="1"/>
  <c r="V22" i="1"/>
  <c r="W22" i="1"/>
  <c r="X22" i="1"/>
  <c r="Y22" i="1"/>
  <c r="AA22" i="1"/>
  <c r="AB22" i="1"/>
  <c r="E22" i="1"/>
  <c r="F22" i="1"/>
  <c r="G22" i="1"/>
  <c r="H22" i="1"/>
  <c r="I22" i="1"/>
  <c r="J22" i="1"/>
  <c r="K22" i="1"/>
  <c r="L22" i="1"/>
  <c r="M22" i="1"/>
  <c r="N22" i="1"/>
  <c r="O22" i="1"/>
  <c r="D22" i="1"/>
  <c r="K21" i="3"/>
  <c r="N21" i="3"/>
  <c r="O21" i="3"/>
  <c r="E12" i="3"/>
  <c r="F12" i="3"/>
  <c r="G12" i="3"/>
  <c r="H12" i="3"/>
  <c r="I12" i="3"/>
  <c r="J12" i="3"/>
  <c r="K12" i="3"/>
  <c r="L12" i="3"/>
  <c r="M12" i="3"/>
  <c r="N12" i="3"/>
  <c r="O12" i="3"/>
  <c r="D12" i="3"/>
  <c r="R12" i="2"/>
  <c r="S12" i="2"/>
  <c r="T12" i="2"/>
  <c r="U12" i="2"/>
  <c r="V12" i="2"/>
  <c r="W12" i="2"/>
  <c r="X12" i="2"/>
  <c r="Y12" i="2"/>
  <c r="Z12" i="2"/>
  <c r="AA12" i="2"/>
  <c r="AB12" i="2"/>
  <c r="Q12" i="2"/>
  <c r="E12" i="2"/>
  <c r="F12" i="2"/>
  <c r="G12" i="2"/>
  <c r="G23" i="2" s="1"/>
  <c r="H12" i="2"/>
  <c r="I12" i="2"/>
  <c r="J12" i="2"/>
  <c r="K12" i="2"/>
  <c r="L12" i="2"/>
  <c r="M12" i="2"/>
  <c r="N12" i="2"/>
  <c r="O12" i="2"/>
  <c r="D12" i="2"/>
  <c r="D23" i="2" s="1"/>
  <c r="B5" i="11" s="1"/>
  <c r="R22" i="10"/>
  <c r="S22" i="10"/>
  <c r="T22" i="10"/>
  <c r="U22" i="10"/>
  <c r="V22" i="10"/>
  <c r="W22" i="10"/>
  <c r="X22" i="10"/>
  <c r="Y22" i="10"/>
  <c r="Z22" i="10"/>
  <c r="AA22" i="10"/>
  <c r="AB22" i="10"/>
  <c r="Q22" i="10"/>
  <c r="K23" i="2" l="1"/>
  <c r="I5" i="11" s="1"/>
  <c r="O23" i="2"/>
  <c r="M5" i="11" s="1"/>
  <c r="F23" i="2"/>
  <c r="L23" i="2"/>
  <c r="J5" i="11" s="1"/>
  <c r="H23" i="2"/>
  <c r="J23" i="2"/>
  <c r="G5" i="11" s="1"/>
  <c r="M23" i="2"/>
  <c r="K5" i="11" s="1"/>
  <c r="N23" i="2"/>
  <c r="L5" i="11" s="1"/>
  <c r="I23" i="2"/>
  <c r="H5" i="11" s="1"/>
  <c r="O22" i="3"/>
  <c r="M6" i="11" s="1"/>
  <c r="K22" i="3"/>
  <c r="I6" i="11" s="1"/>
  <c r="N22" i="3"/>
  <c r="L6" i="11" s="1"/>
  <c r="E23" i="2"/>
  <c r="C5" i="11" s="1"/>
  <c r="O22" i="5"/>
  <c r="M8" i="11" s="1"/>
  <c r="N22" i="5"/>
  <c r="L8" i="11" s="1"/>
  <c r="K22" i="5"/>
  <c r="I8" i="11" s="1"/>
  <c r="R23" i="9" l="1"/>
  <c r="U23" i="9"/>
  <c r="V23" i="9"/>
  <c r="W23" i="9"/>
  <c r="X23" i="9"/>
  <c r="Y23" i="9"/>
  <c r="Z23" i="9"/>
  <c r="AA23" i="9"/>
  <c r="AB23" i="9"/>
  <c r="Q23" i="9"/>
  <c r="AB23" i="8"/>
  <c r="AA23" i="8"/>
  <c r="Z23" i="8"/>
  <c r="Y23" i="8"/>
  <c r="X23" i="8"/>
  <c r="W23" i="8"/>
  <c r="V23" i="8"/>
  <c r="U23" i="8"/>
  <c r="AB14" i="8"/>
  <c r="AA14" i="8"/>
  <c r="X14" i="8"/>
  <c r="V14" i="8"/>
  <c r="U14" i="8"/>
  <c r="T14" i="8"/>
  <c r="S14" i="8"/>
  <c r="R14" i="8"/>
  <c r="Q14" i="8"/>
  <c r="AA23" i="7"/>
  <c r="X23" i="7"/>
  <c r="W23" i="7"/>
  <c r="S23" i="7"/>
  <c r="Q23" i="7"/>
  <c r="T23" i="7"/>
  <c r="U23" i="7"/>
  <c r="Y23" i="7"/>
  <c r="AB23" i="7"/>
  <c r="Z23" i="7" l="1"/>
  <c r="V23" i="7"/>
  <c r="R23" i="7"/>
  <c r="O23" i="6"/>
  <c r="N23" i="6"/>
  <c r="M23" i="6"/>
  <c r="L23" i="6"/>
  <c r="K23" i="6"/>
  <c r="J23" i="6"/>
  <c r="H23" i="6"/>
  <c r="G23" i="6"/>
  <c r="F23" i="6"/>
  <c r="E23" i="6"/>
  <c r="D23" i="6"/>
  <c r="AB23" i="6"/>
  <c r="AA23" i="6"/>
  <c r="Z23" i="6"/>
  <c r="Y23" i="6"/>
  <c r="X23" i="6"/>
  <c r="W23" i="6"/>
  <c r="V23" i="6"/>
  <c r="U23" i="6"/>
  <c r="T23" i="6"/>
  <c r="S23" i="6"/>
  <c r="R23" i="6"/>
  <c r="Q23" i="6"/>
  <c r="O13" i="10"/>
  <c r="O23" i="10" s="1"/>
  <c r="M13" i="11" s="1"/>
  <c r="N13" i="10"/>
  <c r="N23" i="10" s="1"/>
  <c r="L13" i="11" s="1"/>
  <c r="M13" i="10"/>
  <c r="M23" i="10" s="1"/>
  <c r="K13" i="11" s="1"/>
  <c r="L13" i="10"/>
  <c r="L23" i="10" s="1"/>
  <c r="J13" i="11" s="1"/>
  <c r="K13" i="10"/>
  <c r="K23" i="10" s="1"/>
  <c r="I13" i="11" s="1"/>
  <c r="J13" i="10"/>
  <c r="J23" i="10" s="1"/>
  <c r="G13" i="11" s="1"/>
  <c r="I13" i="10"/>
  <c r="I23" i="10" s="1"/>
  <c r="H13" i="11" s="1"/>
  <c r="H13" i="10"/>
  <c r="H23" i="10" s="1"/>
  <c r="G13" i="10"/>
  <c r="G23" i="10" s="1"/>
  <c r="F13" i="10"/>
  <c r="F23" i="10" s="1"/>
  <c r="E13" i="10"/>
  <c r="E23" i="10" s="1"/>
  <c r="C13" i="11" s="1"/>
  <c r="D13" i="10"/>
  <c r="D23" i="10" s="1"/>
  <c r="B13" i="11" s="1"/>
  <c r="AB13" i="10"/>
  <c r="AB23" i="10" s="1"/>
  <c r="Z13" i="11" s="1"/>
  <c r="AA13" i="10"/>
  <c r="AA23" i="10" s="1"/>
  <c r="Y13" i="11" s="1"/>
  <c r="Z13" i="10"/>
  <c r="Z23" i="10" s="1"/>
  <c r="X13" i="11" s="1"/>
  <c r="Y13" i="10"/>
  <c r="Y23" i="10" s="1"/>
  <c r="W13" i="11" s="1"/>
  <c r="X13" i="10"/>
  <c r="X23" i="10" s="1"/>
  <c r="V13" i="11" s="1"/>
  <c r="W13" i="10"/>
  <c r="W23" i="10" s="1"/>
  <c r="T13" i="11" s="1"/>
  <c r="V13" i="10"/>
  <c r="V23" i="10" s="1"/>
  <c r="U13" i="11" s="1"/>
  <c r="U13" i="10"/>
  <c r="U23" i="10" s="1"/>
  <c r="T13" i="10"/>
  <c r="T23" i="10" s="1"/>
  <c r="R13" i="11" s="1"/>
  <c r="S13" i="10"/>
  <c r="S23" i="10" s="1"/>
  <c r="Q13" i="11" s="1"/>
  <c r="R13" i="10"/>
  <c r="R23" i="10" s="1"/>
  <c r="P13" i="11" s="1"/>
  <c r="Q13" i="10"/>
  <c r="Q23" i="10" s="1"/>
  <c r="O13" i="11" s="1"/>
  <c r="O14" i="9"/>
  <c r="O24" i="9" s="1"/>
  <c r="M12" i="11" s="1"/>
  <c r="N14" i="9"/>
  <c r="N24" i="9" s="1"/>
  <c r="L12" i="11" s="1"/>
  <c r="M14" i="9"/>
  <c r="M24" i="9" s="1"/>
  <c r="K12" i="11" s="1"/>
  <c r="L14" i="9"/>
  <c r="L24" i="9" s="1"/>
  <c r="J12" i="11" s="1"/>
  <c r="K14" i="9"/>
  <c r="K24" i="9" s="1"/>
  <c r="I12" i="11" s="1"/>
  <c r="J14" i="9"/>
  <c r="J24" i="9" s="1"/>
  <c r="G12" i="11" s="1"/>
  <c r="I14" i="9"/>
  <c r="I24" i="9" s="1"/>
  <c r="H12" i="11" s="1"/>
  <c r="H14" i="9"/>
  <c r="H24" i="9" s="1"/>
  <c r="G14" i="9"/>
  <c r="G24" i="9" s="1"/>
  <c r="F14" i="9"/>
  <c r="F24" i="9" s="1"/>
  <c r="E14" i="9"/>
  <c r="E24" i="9" s="1"/>
  <c r="C12" i="11" s="1"/>
  <c r="D14" i="9"/>
  <c r="D24" i="9" s="1"/>
  <c r="B12" i="11" s="1"/>
  <c r="AB14" i="9"/>
  <c r="AB24" i="9" s="1"/>
  <c r="Z12" i="11" s="1"/>
  <c r="AA14" i="9"/>
  <c r="AA24" i="9" s="1"/>
  <c r="Y12" i="11" s="1"/>
  <c r="Z14" i="9"/>
  <c r="Z24" i="9" s="1"/>
  <c r="X12" i="11" s="1"/>
  <c r="Y14" i="9"/>
  <c r="Y24" i="9" s="1"/>
  <c r="W12" i="11" s="1"/>
  <c r="X14" i="9"/>
  <c r="X24" i="9" s="1"/>
  <c r="V12" i="11" s="1"/>
  <c r="W14" i="9"/>
  <c r="W24" i="9" s="1"/>
  <c r="T12" i="11" s="1"/>
  <c r="V14" i="9"/>
  <c r="V24" i="9" s="1"/>
  <c r="U12" i="11" s="1"/>
  <c r="U14" i="9"/>
  <c r="U24" i="9" s="1"/>
  <c r="T14" i="9"/>
  <c r="T24" i="9" s="1"/>
  <c r="R12" i="11" s="1"/>
  <c r="S14" i="9"/>
  <c r="S24" i="9" s="1"/>
  <c r="Q12" i="11" s="1"/>
  <c r="R14" i="9"/>
  <c r="R24" i="9" s="1"/>
  <c r="P12" i="11" s="1"/>
  <c r="Q14" i="9"/>
  <c r="Q24" i="9" s="1"/>
  <c r="O12" i="11" s="1"/>
  <c r="D24" i="8"/>
  <c r="B11" i="11" s="1"/>
  <c r="AB24" i="8"/>
  <c r="Z11" i="11" s="1"/>
  <c r="AA24" i="8"/>
  <c r="Y11" i="11" s="1"/>
  <c r="O14" i="7"/>
  <c r="O24" i="7" s="1"/>
  <c r="M10" i="11" s="1"/>
  <c r="N24" i="7"/>
  <c r="L10" i="11" s="1"/>
  <c r="M24" i="7"/>
  <c r="K10" i="11" s="1"/>
  <c r="L24" i="7"/>
  <c r="J10" i="11" s="1"/>
  <c r="K24" i="7"/>
  <c r="I10" i="11" s="1"/>
  <c r="J24" i="7"/>
  <c r="G10" i="11" s="1"/>
  <c r="I24" i="7"/>
  <c r="H10" i="11" s="1"/>
  <c r="H24" i="7"/>
  <c r="G24" i="7"/>
  <c r="F24" i="7"/>
  <c r="E24" i="7"/>
  <c r="C10" i="11" s="1"/>
  <c r="D24" i="7"/>
  <c r="B10" i="11" s="1"/>
  <c r="AB14" i="7"/>
  <c r="AB24" i="7" s="1"/>
  <c r="Z10" i="11" s="1"/>
  <c r="AA14" i="7"/>
  <c r="AA24" i="7" s="1"/>
  <c r="Y10" i="11" s="1"/>
  <c r="Z14" i="7"/>
  <c r="Y14" i="7"/>
  <c r="Y24" i="7" s="1"/>
  <c r="W10" i="11" s="1"/>
  <c r="X14" i="7"/>
  <c r="X24" i="7" s="1"/>
  <c r="V10" i="11" s="1"/>
  <c r="W14" i="7"/>
  <c r="W24" i="7" s="1"/>
  <c r="T10" i="11" s="1"/>
  <c r="V14" i="7"/>
  <c r="U14" i="7"/>
  <c r="U24" i="7" s="1"/>
  <c r="T14" i="7"/>
  <c r="T24" i="7" s="1"/>
  <c r="R10" i="11" s="1"/>
  <c r="S14" i="7"/>
  <c r="S24" i="7" s="1"/>
  <c r="Q10" i="11" s="1"/>
  <c r="R14" i="7"/>
  <c r="Q14" i="7"/>
  <c r="Q24" i="7" s="1"/>
  <c r="O10" i="11" s="1"/>
  <c r="O14" i="6"/>
  <c r="N14" i="6"/>
  <c r="M14" i="6"/>
  <c r="L14" i="6"/>
  <c r="K14" i="6"/>
  <c r="J14" i="6"/>
  <c r="I14" i="6"/>
  <c r="I24" i="6" s="1"/>
  <c r="H9" i="11" s="1"/>
  <c r="H14" i="6"/>
  <c r="G14" i="6"/>
  <c r="F14" i="6"/>
  <c r="E14" i="6"/>
  <c r="D14" i="6"/>
  <c r="AB14" i="6"/>
  <c r="AA14" i="6"/>
  <c r="Z14" i="6"/>
  <c r="Y14" i="6"/>
  <c r="X14" i="6"/>
  <c r="W14" i="6"/>
  <c r="V14" i="6"/>
  <c r="U14" i="6"/>
  <c r="T14" i="6"/>
  <c r="S14" i="6"/>
  <c r="R14" i="6"/>
  <c r="Q14" i="6"/>
  <c r="E24" i="6" l="1"/>
  <c r="R24" i="6"/>
  <c r="P9" i="11" s="1"/>
  <c r="Q24" i="6"/>
  <c r="O9" i="11" s="1"/>
  <c r="D24" i="6"/>
  <c r="B9" i="11" s="1"/>
  <c r="AB24" i="6"/>
  <c r="Z9" i="11" s="1"/>
  <c r="V24" i="7"/>
  <c r="U10" i="11" s="1"/>
  <c r="Z24" i="7"/>
  <c r="X10" i="11" s="1"/>
  <c r="R24" i="7"/>
  <c r="P10" i="11" s="1"/>
  <c r="Z24" i="6"/>
  <c r="X9" i="11" s="1"/>
  <c r="M24" i="6"/>
  <c r="K9" i="11" s="1"/>
  <c r="Y24" i="6"/>
  <c r="W9" i="11" s="1"/>
  <c r="X24" i="6"/>
  <c r="V9" i="11" s="1"/>
  <c r="V24" i="6"/>
  <c r="U9" i="11" s="1"/>
  <c r="U24" i="6"/>
  <c r="H24" i="6"/>
  <c r="G24" i="6"/>
  <c r="T24" i="6"/>
  <c r="R9" i="11" s="1"/>
  <c r="S24" i="6"/>
  <c r="Q9" i="11" s="1"/>
  <c r="W24" i="6"/>
  <c r="T9" i="11" s="1"/>
  <c r="AA24" i="6"/>
  <c r="Y9" i="11" s="1"/>
  <c r="F24" i="6"/>
  <c r="K24" i="6"/>
  <c r="I9" i="11" s="1"/>
  <c r="O24" i="6"/>
  <c r="M9" i="11" s="1"/>
  <c r="R24" i="8"/>
  <c r="P11" i="11" s="1"/>
  <c r="T24" i="8"/>
  <c r="R11" i="11" s="1"/>
  <c r="X24" i="8"/>
  <c r="V11" i="11" s="1"/>
  <c r="Z24" i="8"/>
  <c r="X11" i="11" s="1"/>
  <c r="O24" i="8"/>
  <c r="M11" i="11" s="1"/>
  <c r="Q24" i="8"/>
  <c r="O11" i="11" s="1"/>
  <c r="S24" i="8"/>
  <c r="Q11" i="11" s="1"/>
  <c r="U24" i="8"/>
  <c r="W24" i="8"/>
  <c r="T11" i="11" s="1"/>
  <c r="Y24" i="8"/>
  <c r="W11" i="11" s="1"/>
  <c r="N24" i="8"/>
  <c r="L11" i="11" s="1"/>
  <c r="J24" i="6"/>
  <c r="G9" i="11" s="1"/>
  <c r="L24" i="6"/>
  <c r="J9" i="11" s="1"/>
  <c r="N24" i="6"/>
  <c r="L9" i="11" s="1"/>
  <c r="M24" i="8"/>
  <c r="K11" i="11" s="1"/>
  <c r="L24" i="8"/>
  <c r="J11" i="11" s="1"/>
  <c r="K24" i="8"/>
  <c r="I11" i="11" s="1"/>
  <c r="J24" i="8"/>
  <c r="G11" i="11" s="1"/>
  <c r="V24" i="8"/>
  <c r="U11" i="11" s="1"/>
  <c r="I24" i="8"/>
  <c r="H11" i="11" s="1"/>
  <c r="H24" i="8"/>
  <c r="G24" i="8"/>
  <c r="F24" i="8"/>
  <c r="E24" i="8"/>
  <c r="C11" i="11" s="1"/>
  <c r="R21" i="5" l="1"/>
  <c r="S12" i="5"/>
  <c r="T12" i="5"/>
  <c r="U12" i="5"/>
  <c r="U22" i="5" s="1"/>
  <c r="V12" i="5"/>
  <c r="V22" i="5" s="1"/>
  <c r="U8" i="11" s="1"/>
  <c r="W12" i="5"/>
  <c r="X12" i="5"/>
  <c r="X22" i="5" s="1"/>
  <c r="V8" i="11" s="1"/>
  <c r="Y12" i="5"/>
  <c r="Z12" i="5"/>
  <c r="Z22" i="5" s="1"/>
  <c r="AA12" i="5"/>
  <c r="AA22" i="5" s="1"/>
  <c r="Y8" i="11" s="1"/>
  <c r="AB12" i="5"/>
  <c r="AB22" i="5" s="1"/>
  <c r="Z8" i="11" s="1"/>
  <c r="Q12" i="5"/>
  <c r="R21" i="4"/>
  <c r="U21" i="4"/>
  <c r="V21" i="4"/>
  <c r="W21" i="4"/>
  <c r="X21" i="4"/>
  <c r="Y21" i="4"/>
  <c r="Z21" i="4"/>
  <c r="AA21" i="4"/>
  <c r="AB21" i="4"/>
  <c r="Q21" i="4"/>
  <c r="R12" i="3"/>
  <c r="S12" i="3"/>
  <c r="T12" i="3"/>
  <c r="T22" i="3" s="1"/>
  <c r="U12" i="3"/>
  <c r="V12" i="3"/>
  <c r="W12" i="3"/>
  <c r="X12" i="3"/>
  <c r="Y12" i="3"/>
  <c r="Z12" i="3"/>
  <c r="Z22" i="3" s="1"/>
  <c r="AA12" i="3"/>
  <c r="AB12" i="3"/>
  <c r="R23" i="2"/>
  <c r="S22" i="2"/>
  <c r="S23" i="2" s="1"/>
  <c r="T22" i="2"/>
  <c r="T23" i="2" s="1"/>
  <c r="U22" i="2"/>
  <c r="U23" i="2" s="1"/>
  <c r="V22" i="2"/>
  <c r="V23" i="2" s="1"/>
  <c r="U5" i="11" s="1"/>
  <c r="W22" i="2"/>
  <c r="W23" i="2" s="1"/>
  <c r="T5" i="11" s="1"/>
  <c r="X22" i="2"/>
  <c r="X23" i="2" s="1"/>
  <c r="V5" i="11" s="1"/>
  <c r="Y22" i="2"/>
  <c r="Y23" i="2" s="1"/>
  <c r="W5" i="11" s="1"/>
  <c r="Z22" i="2"/>
  <c r="Z23" i="2" s="1"/>
  <c r="AA22" i="2"/>
  <c r="AA23" i="2" s="1"/>
  <c r="Y5" i="11" s="1"/>
  <c r="AB22" i="2"/>
  <c r="AB23" i="2" s="1"/>
  <c r="Z5" i="11" s="1"/>
  <c r="Q22" i="2"/>
  <c r="Q23" i="2" s="1"/>
  <c r="S22" i="5" l="1"/>
  <c r="Q8" i="11" s="1"/>
  <c r="T22" i="5"/>
  <c r="Q21" i="3"/>
  <c r="Q22" i="3" s="1"/>
  <c r="AA21" i="3"/>
  <c r="AA22" i="3" s="1"/>
  <c r="Y6" i="11" s="1"/>
  <c r="Y21" i="3"/>
  <c r="Y22" i="3" s="1"/>
  <c r="W6" i="11" s="1"/>
  <c r="W21" i="3"/>
  <c r="W22" i="3" s="1"/>
  <c r="T6" i="11" s="1"/>
  <c r="U21" i="3"/>
  <c r="U22" i="3" s="1"/>
  <c r="S21" i="3"/>
  <c r="S22" i="3" s="1"/>
  <c r="Q6" i="11" s="1"/>
  <c r="Q13" i="4"/>
  <c r="Q22" i="4" s="1"/>
  <c r="AA13" i="4"/>
  <c r="AA22" i="4" s="1"/>
  <c r="Y7" i="11" s="1"/>
  <c r="Y13" i="4"/>
  <c r="Y22" i="4" s="1"/>
  <c r="W7" i="11" s="1"/>
  <c r="W13" i="4"/>
  <c r="W22" i="4" s="1"/>
  <c r="T7" i="11" s="1"/>
  <c r="U13" i="4"/>
  <c r="U22" i="4" s="1"/>
  <c r="S13" i="4"/>
  <c r="S22" i="4" s="1"/>
  <c r="Q7" i="11" s="1"/>
  <c r="AB21" i="3"/>
  <c r="AB22" i="3" s="1"/>
  <c r="Z6" i="11" s="1"/>
  <c r="X21" i="3"/>
  <c r="X22" i="3" s="1"/>
  <c r="V6" i="11" s="1"/>
  <c r="V21" i="3"/>
  <c r="V22" i="3" s="1"/>
  <c r="U6" i="11" s="1"/>
  <c r="R21" i="3"/>
  <c r="R22" i="3" s="1"/>
  <c r="AB13" i="4"/>
  <c r="AB22" i="4" s="1"/>
  <c r="Z7" i="11" s="1"/>
  <c r="Z13" i="4"/>
  <c r="Z22" i="4" s="1"/>
  <c r="X13" i="4"/>
  <c r="X22" i="4" s="1"/>
  <c r="V7" i="11" s="1"/>
  <c r="V13" i="4"/>
  <c r="V22" i="4" s="1"/>
  <c r="U7" i="11" s="1"/>
  <c r="T13" i="4"/>
  <c r="T22" i="4" s="1"/>
  <c r="R13" i="4"/>
  <c r="R22" i="4" s="1"/>
  <c r="R12" i="5"/>
  <c r="R22" i="5" s="1"/>
  <c r="Q22" i="5"/>
  <c r="J23" i="1"/>
  <c r="G4" i="11" s="1"/>
  <c r="N23" i="1"/>
  <c r="L4" i="11" s="1"/>
  <c r="L14" i="11" s="1"/>
  <c r="O23" i="1"/>
  <c r="M4" i="11" s="1"/>
  <c r="M14" i="11" s="1"/>
  <c r="P23" i="1"/>
  <c r="X13" i="1"/>
  <c r="X23" i="1" s="1"/>
  <c r="V4" i="11" s="1"/>
  <c r="AA13" i="1"/>
  <c r="AA23" i="1" s="1"/>
  <c r="Y4" i="11" s="1"/>
  <c r="AB13" i="1"/>
  <c r="AB23" i="1" s="1"/>
  <c r="Z4" i="11" s="1"/>
  <c r="V14" i="11" l="1"/>
  <c r="Y14" i="11"/>
  <c r="Z14" i="11"/>
  <c r="M12" i="5"/>
  <c r="M22" i="5" s="1"/>
  <c r="K8" i="11" s="1"/>
  <c r="L12" i="5"/>
  <c r="I12" i="5"/>
  <c r="I22" i="5" s="1"/>
  <c r="H8" i="11" s="1"/>
  <c r="H12" i="5"/>
  <c r="H22" i="5" s="1"/>
  <c r="G12" i="5"/>
  <c r="G22" i="5" s="1"/>
  <c r="F12" i="5"/>
  <c r="F22" i="5" s="1"/>
  <c r="E12" i="5"/>
  <c r="E22" i="5" s="1"/>
  <c r="C8" i="11" s="1"/>
  <c r="D12" i="5"/>
  <c r="D22" i="5" s="1"/>
  <c r="B8" i="11" s="1"/>
  <c r="W21" i="5" l="1"/>
  <c r="W22" i="5" s="1"/>
  <c r="T8" i="11" s="1"/>
  <c r="Y21" i="5"/>
  <c r="Y22" i="5" s="1"/>
  <c r="W8" i="11" s="1"/>
  <c r="G21" i="3" l="1"/>
  <c r="G22" i="3" s="1"/>
  <c r="I21" i="3"/>
  <c r="I22" i="3" s="1"/>
  <c r="L21" i="3"/>
  <c r="L22" i="3" s="1"/>
  <c r="E21" i="3"/>
  <c r="E22" i="3" s="1"/>
  <c r="D21" i="3"/>
  <c r="D22" i="3" s="1"/>
  <c r="F21" i="3"/>
  <c r="F22" i="3" s="1"/>
  <c r="H21" i="3"/>
  <c r="H22" i="3" s="1"/>
  <c r="J21" i="3"/>
  <c r="J22" i="3" s="1"/>
  <c r="M21" i="3"/>
  <c r="M22" i="3" s="1"/>
  <c r="Z22" i="1"/>
  <c r="R22" i="1"/>
  <c r="Q22" i="1"/>
  <c r="Z13" i="1"/>
  <c r="W13" i="1"/>
  <c r="W23" i="1" s="1"/>
  <c r="T4" i="11" s="1"/>
  <c r="Z23" i="1" l="1"/>
  <c r="X4" i="11" s="1"/>
  <c r="K6" i="11"/>
  <c r="G6" i="11"/>
  <c r="B6" i="11"/>
  <c r="C6" i="11"/>
  <c r="J6" i="11"/>
  <c r="H6" i="11"/>
  <c r="L21" i="5" l="1"/>
  <c r="L22" i="5" s="1"/>
  <c r="J8" i="11" s="1"/>
  <c r="J21" i="5"/>
  <c r="J22" i="5" s="1"/>
  <c r="G8" i="11" s="1"/>
  <c r="Y13" i="1"/>
  <c r="Y23" i="1" s="1"/>
  <c r="W4" i="11" s="1"/>
  <c r="V13" i="1"/>
  <c r="V23" i="1" s="1"/>
  <c r="U4" i="11" s="1"/>
  <c r="U13" i="1"/>
  <c r="U23" i="1" s="1"/>
  <c r="T13" i="1"/>
  <c r="T23" i="1" s="1"/>
  <c r="S13" i="1"/>
  <c r="S23" i="1" s="1"/>
  <c r="R13" i="1"/>
  <c r="R23" i="1" s="1"/>
  <c r="Q13" i="1"/>
  <c r="Q23" i="1" s="1"/>
  <c r="E23" i="1"/>
  <c r="C4" i="11" s="1"/>
  <c r="D23" i="1"/>
  <c r="B4" i="11" s="1"/>
  <c r="H23" i="1"/>
  <c r="I23" i="1"/>
  <c r="H4" i="11" s="1"/>
  <c r="G23" i="1"/>
  <c r="F23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K23" i="1"/>
  <c r="I4" i="11" s="1"/>
  <c r="I14" i="11" s="1"/>
  <c r="L23" i="1"/>
  <c r="J4" i="11" s="1"/>
  <c r="M23" i="1"/>
  <c r="K4" i="11" s="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<sst xmlns="http://schemas.openxmlformats.org/spreadsheetml/2006/main" count="663" uniqueCount="120">
  <si>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</si>
  <si>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</si>
  <si>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</si>
  <si>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</si>
  <si>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</si>
  <si>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</si>
  <si>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</si>
  <si>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</si>
  <si>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</si>
  <si>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</si>
  <si>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</si>
  <si>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</si>
  <si>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</si>
  <si>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</si>
  <si>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</si>
  <si>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</si>
  <si>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</si>
  <si>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</si>
  <si>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</si>
  <si>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сыр полутвердый</t>
  </si>
  <si>
    <t>200/5</t>
  </si>
  <si>
    <t>чай с сахаром с лимоном</t>
  </si>
  <si>
    <t>компот из сухофруктов</t>
  </si>
  <si>
    <t>чай с молоком</t>
  </si>
  <si>
    <t>каша гречневая  рассыпчатая</t>
  </si>
  <si>
    <t>какао с молоком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</si>
  <si>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</si>
  <si>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</si>
  <si>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</si>
  <si>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200/12,5/10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</si>
  <si>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</si>
  <si>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</si>
  <si>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</si>
  <si>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</si>
  <si>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</si>
  <si>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</si>
  <si>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</si>
  <si>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</si>
  <si>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</si>
  <si>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</si>
  <si>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250/5</t>
  </si>
  <si>
    <t>200/7</t>
  </si>
  <si>
    <t>250/12,5/10</t>
  </si>
  <si>
    <t>11-17лет</t>
  </si>
  <si>
    <t>7-11лет</t>
  </si>
  <si>
    <t xml:space="preserve">апельсины </t>
  </si>
  <si>
    <t>макаронные изделия отварные</t>
  </si>
  <si>
    <t xml:space="preserve">картофельное пюре </t>
  </si>
  <si>
    <t>суп картофельный с  горохом и говядиной</t>
  </si>
  <si>
    <t xml:space="preserve">суп картофельный с макаронными изделиями с говядиной </t>
  </si>
  <si>
    <t>200/12,5</t>
  </si>
  <si>
    <t>250/12,5</t>
  </si>
  <si>
    <t>кисель из свежих ягод</t>
  </si>
  <si>
    <t>каша молочная пшенная на молоке</t>
  </si>
  <si>
    <t>борщ с капустой с картофелем с говядиной со сметаной</t>
  </si>
  <si>
    <t>рыба тушеная в томате с овощами</t>
  </si>
  <si>
    <t xml:space="preserve">яблоко </t>
  </si>
  <si>
    <t>салат из  свеклы отварной с р.м.</t>
  </si>
  <si>
    <t>биточки из говядины паровые с маслом</t>
  </si>
  <si>
    <t>сок фруктовый</t>
  </si>
  <si>
    <t xml:space="preserve">каша манная молочная вязкая </t>
  </si>
  <si>
    <t xml:space="preserve">щи из свежей капусты с мясом </t>
  </si>
  <si>
    <t>каша молочная рисовая с маслом</t>
  </si>
  <si>
    <t xml:space="preserve">жаркое по домашнему </t>
  </si>
  <si>
    <t xml:space="preserve">Винегрет овощной </t>
  </si>
  <si>
    <t>№ рецептуры</t>
  </si>
  <si>
    <t xml:space="preserve">№ рецептуры </t>
  </si>
  <si>
    <t>рис припущенный с кукурузой конс.</t>
  </si>
  <si>
    <t>салат  картофельный с огурцами соленными</t>
  </si>
  <si>
    <t>рис отварной</t>
  </si>
  <si>
    <t>каша молочная из "Геркулеса" с маслом</t>
  </si>
  <si>
    <t>Примерное меню для лорганицации горячего питания обучающихся с 1-4 и 5-11 класс</t>
  </si>
  <si>
    <t>День: первый</t>
  </si>
  <si>
    <t>Неделя: первая</t>
  </si>
  <si>
    <t>День: второй</t>
  </si>
  <si>
    <t>День: третий</t>
  </si>
  <si>
    <t xml:space="preserve">День: четвертый </t>
  </si>
  <si>
    <t>День: шестой</t>
  </si>
  <si>
    <t xml:space="preserve">Неделя: вторая </t>
  </si>
  <si>
    <t>День: седьмой</t>
  </si>
  <si>
    <t>День: восьмой</t>
  </si>
  <si>
    <t>День: девятый</t>
  </si>
  <si>
    <t xml:space="preserve">День: десятый </t>
  </si>
  <si>
    <t xml:space="preserve">чай с сахаром </t>
  </si>
  <si>
    <t xml:space="preserve">плов из курицы </t>
  </si>
  <si>
    <t>печенье</t>
  </si>
  <si>
    <t xml:space="preserve">суп малочный с макаронами </t>
  </si>
  <si>
    <t>салат из отварной всеклы с морковью</t>
  </si>
  <si>
    <t>суп крестьянский с перловкой с говядиной со сметаной</t>
  </si>
  <si>
    <t>каша молочная пшеничная с маслом</t>
  </si>
  <si>
    <t>салат картофельный с зеленым горошком</t>
  </si>
  <si>
    <t>рассольник ленинградский с говядиной со сметаной</t>
  </si>
  <si>
    <t>курица отварная с соусом</t>
  </si>
  <si>
    <t>салат из свеклы с соленными огурцами</t>
  </si>
  <si>
    <t>60/240</t>
  </si>
  <si>
    <t>16,25,75</t>
  </si>
  <si>
    <t>100/50</t>
  </si>
  <si>
    <t xml:space="preserve">колбаса отварная с соусом </t>
  </si>
  <si>
    <t>каша "Дружба"</t>
  </si>
  <si>
    <t xml:space="preserve">День: пятый </t>
  </si>
  <si>
    <t>суп карт. С рыбн. Конс.</t>
  </si>
  <si>
    <t>120/70</t>
  </si>
  <si>
    <t>компот из кураги</t>
  </si>
  <si>
    <t>гуляш из говядины</t>
  </si>
  <si>
    <t>50/30</t>
  </si>
  <si>
    <t xml:space="preserve">салат из моркови с яблоками с малом растительным </t>
  </si>
  <si>
    <t xml:space="preserve">бефстрогонов из говядины с соусом </t>
  </si>
  <si>
    <t>50/50</t>
  </si>
  <si>
    <t>90/50</t>
  </si>
  <si>
    <t>119/50</t>
  </si>
  <si>
    <t>вафли</t>
  </si>
  <si>
    <t>напиток из шиповника</t>
  </si>
  <si>
    <t>80/5</t>
  </si>
  <si>
    <t>110/50</t>
  </si>
  <si>
    <t>130/50</t>
  </si>
  <si>
    <t>сок фруктово-ягодный</t>
  </si>
  <si>
    <t>биточки из говядины паровые с соусом</t>
  </si>
  <si>
    <t>Сезон: зима-весна</t>
  </si>
  <si>
    <t>салат из свеклы с сыром</t>
  </si>
  <si>
    <t>салат из отварной моркови с консервированной кукурузой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</si>
</sst>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3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5"/>
  <sheetViews>
    <sheetView zoomScaleNormal="100" workbookViewId="0">
      <selection activeCell="B4" sqref="B4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24"/>
      <c r="B3" s="23" t="s">
        <v>73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12" customHeight="1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5" customHeight="1" x14ac:dyDescent="0.25">
      <c r="A5" s="6"/>
      <c r="B5" s="1" t="s">
        <v>0</v>
      </c>
      <c r="C5" s="1" t="s">
        <v>31</v>
      </c>
      <c r="D5" s="80" t="s">
        <v>13</v>
      </c>
      <c r="E5" s="80"/>
      <c r="F5" s="80"/>
      <c r="G5" s="80"/>
      <c r="H5" s="80" t="s">
        <v>1</v>
      </c>
      <c r="I5" s="80"/>
      <c r="J5" s="80"/>
      <c r="K5" s="80"/>
      <c r="L5" s="77" t="s">
        <v>14</v>
      </c>
      <c r="M5" s="78"/>
      <c r="N5" s="78"/>
      <c r="O5" s="79"/>
      <c r="P5" s="1" t="s">
        <v>32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28" x14ac:dyDescent="0.25">
      <c r="A6" s="6" t="s">
        <v>65</v>
      </c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37</v>
      </c>
      <c r="W6" s="1" t="s">
        <v>38</v>
      </c>
      <c r="X6" s="1" t="s">
        <v>39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ht="24.75" customHeight="1" x14ac:dyDescent="0.25">
      <c r="A7" s="6">
        <v>112</v>
      </c>
      <c r="B7" s="43" t="s">
        <v>53</v>
      </c>
      <c r="C7" s="44" t="s">
        <v>20</v>
      </c>
      <c r="D7" s="56">
        <v>7.44</v>
      </c>
      <c r="E7" s="56">
        <v>6.2</v>
      </c>
      <c r="F7" s="56">
        <v>36.5</v>
      </c>
      <c r="G7" s="56">
        <v>243</v>
      </c>
      <c r="H7" s="56">
        <v>1.34</v>
      </c>
      <c r="I7" s="56">
        <v>32.4</v>
      </c>
      <c r="J7" s="56">
        <v>0.14399999999999999</v>
      </c>
      <c r="K7" s="56">
        <v>0.1</v>
      </c>
      <c r="L7" s="56">
        <v>136.19999999999999</v>
      </c>
      <c r="M7" s="56">
        <v>0.5</v>
      </c>
      <c r="N7" s="56">
        <v>47.8</v>
      </c>
      <c r="O7" s="56">
        <v>187</v>
      </c>
      <c r="P7" s="44" t="s">
        <v>40</v>
      </c>
      <c r="Q7" s="56">
        <v>9.3000000000000007</v>
      </c>
      <c r="R7" s="56">
        <v>10</v>
      </c>
      <c r="S7" s="56">
        <v>45.625</v>
      </c>
      <c r="T7" s="56">
        <v>303.75</v>
      </c>
      <c r="U7" s="56">
        <v>1.675</v>
      </c>
      <c r="V7" s="56">
        <v>40.5</v>
      </c>
      <c r="W7" s="56">
        <v>0.18</v>
      </c>
      <c r="X7" s="56">
        <v>0.125</v>
      </c>
      <c r="Y7" s="56">
        <v>170.25</v>
      </c>
      <c r="Z7" s="56">
        <v>0.625</v>
      </c>
      <c r="AA7" s="56">
        <v>59.75</v>
      </c>
      <c r="AB7" s="56">
        <v>233.75</v>
      </c>
    </row>
    <row r="8" spans="1:28" x14ac:dyDescent="0.25">
      <c r="A8" s="41">
        <v>295</v>
      </c>
      <c r="B8" s="43" t="s">
        <v>23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28" x14ac:dyDescent="0.25">
      <c r="A9" s="6">
        <v>114</v>
      </c>
      <c r="B9" s="43" t="s">
        <v>18</v>
      </c>
      <c r="C9" s="12">
        <v>40</v>
      </c>
      <c r="D9" s="11">
        <v>3.2</v>
      </c>
      <c r="E9" s="11">
        <v>0.4</v>
      </c>
      <c r="F9" s="47">
        <v>19</v>
      </c>
      <c r="G9" s="11">
        <v>94</v>
      </c>
      <c r="H9" s="11">
        <v>0</v>
      </c>
      <c r="I9" s="11">
        <v>0</v>
      </c>
      <c r="J9" s="47">
        <v>0</v>
      </c>
      <c r="K9" s="11">
        <v>0</v>
      </c>
      <c r="L9" s="11">
        <v>8.6999999999999993</v>
      </c>
      <c r="M9" s="11">
        <v>0.4</v>
      </c>
      <c r="N9" s="47">
        <v>13.2</v>
      </c>
      <c r="O9" s="47">
        <v>30.6</v>
      </c>
      <c r="P9" s="4">
        <v>50</v>
      </c>
      <c r="Q9" s="13">
        <v>4</v>
      </c>
      <c r="R9" s="13">
        <v>0.5</v>
      </c>
      <c r="S9" s="13">
        <v>24</v>
      </c>
      <c r="T9" s="13">
        <v>117.5</v>
      </c>
      <c r="U9" s="13">
        <v>0</v>
      </c>
      <c r="V9" s="13">
        <v>0</v>
      </c>
      <c r="W9" s="13">
        <v>0</v>
      </c>
      <c r="X9" s="49">
        <v>0</v>
      </c>
      <c r="Y9" s="13">
        <v>11</v>
      </c>
      <c r="Z9" s="13">
        <v>0.5</v>
      </c>
      <c r="AA9" s="49">
        <v>17</v>
      </c>
      <c r="AB9" s="49">
        <v>38</v>
      </c>
    </row>
    <row r="10" spans="1:28" x14ac:dyDescent="0.25">
      <c r="A10" s="6">
        <v>366</v>
      </c>
      <c r="B10" s="43" t="s">
        <v>19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6">
        <v>118</v>
      </c>
      <c r="B12" s="43" t="s">
        <v>56</v>
      </c>
      <c r="C12" s="44">
        <v>90</v>
      </c>
      <c r="D12" s="47">
        <v>0.56999999999999995</v>
      </c>
      <c r="E12" s="47">
        <v>0.56999999999999995</v>
      </c>
      <c r="F12" s="47">
        <v>14.13</v>
      </c>
      <c r="G12" s="47">
        <v>69.209999999999994</v>
      </c>
      <c r="H12" s="47">
        <v>16.670000000000002</v>
      </c>
      <c r="I12" s="47">
        <v>0</v>
      </c>
      <c r="J12" s="47">
        <v>0</v>
      </c>
      <c r="K12" s="47">
        <v>0</v>
      </c>
      <c r="L12" s="47">
        <v>78.95</v>
      </c>
      <c r="M12" s="47">
        <v>1.55</v>
      </c>
      <c r="N12" s="47">
        <v>12.71</v>
      </c>
      <c r="O12" s="47">
        <v>15.54</v>
      </c>
      <c r="P12" s="44">
        <v>90</v>
      </c>
      <c r="Q12" s="47">
        <v>0.56999999999999995</v>
      </c>
      <c r="R12" s="47">
        <v>0.56999999999999995</v>
      </c>
      <c r="S12" s="47">
        <v>14.13</v>
      </c>
      <c r="T12" s="47">
        <v>69.209999999999994</v>
      </c>
      <c r="U12" s="47">
        <v>16.670000000000002</v>
      </c>
      <c r="V12" s="47">
        <v>0</v>
      </c>
      <c r="W12" s="47">
        <v>0</v>
      </c>
      <c r="X12" s="47">
        <v>0</v>
      </c>
      <c r="Y12" s="47">
        <v>78.95</v>
      </c>
      <c r="Z12" s="47">
        <v>1.55</v>
      </c>
      <c r="AA12" s="47">
        <v>12.71</v>
      </c>
      <c r="AB12" s="47">
        <v>15.54</v>
      </c>
    </row>
    <row r="13" spans="1:28" x14ac:dyDescent="0.25">
      <c r="A13" s="6"/>
      <c r="B13" s="8" t="s">
        <v>15</v>
      </c>
      <c r="C13" s="4"/>
      <c r="D13" s="16">
        <f>D7+D8+D9+D10+D11+D12</f>
        <v>16.760000000000002</v>
      </c>
      <c r="E13" s="16">
        <f>E7+E8+E9+E10+E11+E12</f>
        <v>19.87</v>
      </c>
      <c r="F13" s="16">
        <f t="shared" ref="F13:O13" si="0">F7+F8+F9+F10+F11+F12</f>
        <v>86.71</v>
      </c>
      <c r="G13" s="16">
        <f t="shared" si="0"/>
        <v>621.93000000000006</v>
      </c>
      <c r="H13" s="16">
        <f t="shared" si="0"/>
        <v>19.410000000000004</v>
      </c>
      <c r="I13" s="16">
        <f t="shared" si="0"/>
        <v>89.6</v>
      </c>
      <c r="J13" s="16">
        <f t="shared" si="0"/>
        <v>0.24399999999999999</v>
      </c>
      <c r="K13" s="16">
        <f t="shared" si="0"/>
        <v>0.4</v>
      </c>
      <c r="L13" s="16">
        <f t="shared" si="0"/>
        <v>431.44999999999993</v>
      </c>
      <c r="M13" s="16">
        <f t="shared" si="0"/>
        <v>2.4700000000000002</v>
      </c>
      <c r="N13" s="16">
        <f t="shared" si="0"/>
        <v>89.210000000000008</v>
      </c>
      <c r="O13" s="16">
        <f t="shared" si="0"/>
        <v>359.24000000000007</v>
      </c>
      <c r="P13" s="16"/>
      <c r="Q13" s="16">
        <f t="shared" ref="Q13:AB13" si="1">SUM(Q7:Q12)</f>
        <v>19.420000000000002</v>
      </c>
      <c r="R13" s="16">
        <f t="shared" si="1"/>
        <v>23.77</v>
      </c>
      <c r="S13" s="16">
        <f t="shared" si="1"/>
        <v>100.83499999999999</v>
      </c>
      <c r="T13" s="16">
        <f t="shared" si="1"/>
        <v>706.18</v>
      </c>
      <c r="U13" s="16">
        <f t="shared" si="1"/>
        <v>19.745000000000001</v>
      </c>
      <c r="V13" s="16">
        <f t="shared" si="1"/>
        <v>97.7</v>
      </c>
      <c r="W13" s="16">
        <f t="shared" si="1"/>
        <v>0.28000000000000003</v>
      </c>
      <c r="X13" s="16">
        <f t="shared" si="1"/>
        <v>0.125</v>
      </c>
      <c r="Y13" s="16">
        <f t="shared" si="1"/>
        <v>467.79999999999995</v>
      </c>
      <c r="Z13" s="16">
        <f t="shared" si="1"/>
        <v>2.6950000000000003</v>
      </c>
      <c r="AA13" s="16">
        <f t="shared" si="1"/>
        <v>104.93</v>
      </c>
      <c r="AB13" s="16">
        <f t="shared" si="1"/>
        <v>413.39000000000004</v>
      </c>
    </row>
    <row r="14" spans="1:28" ht="12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45"/>
      <c r="K14" s="6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</row>
    <row r="15" spans="1:28" ht="22.5" customHeight="1" x14ac:dyDescent="0.25">
      <c r="A15" s="52">
        <v>53</v>
      </c>
      <c r="B15" s="54" t="s">
        <v>93</v>
      </c>
      <c r="C15" s="44">
        <v>100</v>
      </c>
      <c r="D15" s="56">
        <v>1.26</v>
      </c>
      <c r="E15" s="56">
        <v>10.08</v>
      </c>
      <c r="F15" s="56">
        <v>7.76</v>
      </c>
      <c r="G15" s="56">
        <v>126.8</v>
      </c>
      <c r="H15" s="56">
        <v>3.78</v>
      </c>
      <c r="I15" s="56">
        <v>0</v>
      </c>
      <c r="J15" s="56">
        <v>0.01</v>
      </c>
      <c r="K15" s="56">
        <v>3.42</v>
      </c>
      <c r="L15" s="56">
        <v>31.73</v>
      </c>
      <c r="M15" s="56">
        <v>1.25</v>
      </c>
      <c r="N15" s="56">
        <v>32.81</v>
      </c>
      <c r="O15" s="56">
        <v>35.1</v>
      </c>
      <c r="P15" s="44">
        <v>100</v>
      </c>
      <c r="Q15" s="56">
        <v>1.26</v>
      </c>
      <c r="R15" s="56">
        <v>10.08</v>
      </c>
      <c r="S15" s="56">
        <v>7.76</v>
      </c>
      <c r="T15" s="56">
        <v>126.8</v>
      </c>
      <c r="U15" s="56">
        <v>3.78</v>
      </c>
      <c r="V15" s="56">
        <v>0</v>
      </c>
      <c r="W15" s="56">
        <v>0.01</v>
      </c>
      <c r="X15" s="56">
        <v>3.42</v>
      </c>
      <c r="Y15" s="56">
        <v>31.73</v>
      </c>
      <c r="Z15" s="56">
        <v>1.25</v>
      </c>
      <c r="AA15" s="56">
        <v>32.81</v>
      </c>
      <c r="AB15" s="56">
        <v>35.1</v>
      </c>
    </row>
    <row r="16" spans="1:28" ht="23.25" customHeight="1" x14ac:dyDescent="0.25">
      <c r="A16" s="35">
        <v>47</v>
      </c>
      <c r="B16" s="36" t="s">
        <v>49</v>
      </c>
      <c r="C16" s="35" t="s">
        <v>50</v>
      </c>
      <c r="D16" s="56">
        <v>5.56</v>
      </c>
      <c r="E16" s="56">
        <v>4.7050000000000001</v>
      </c>
      <c r="F16" s="56">
        <v>15.06</v>
      </c>
      <c r="G16" s="56">
        <v>124.36</v>
      </c>
      <c r="H16" s="56">
        <v>6.6</v>
      </c>
      <c r="I16" s="56">
        <v>8.0000000000000002E-3</v>
      </c>
      <c r="J16" s="56">
        <v>8.4000000000000005E-2</v>
      </c>
      <c r="K16" s="56">
        <v>0.32</v>
      </c>
      <c r="L16" s="56">
        <v>12.2</v>
      </c>
      <c r="M16" s="56">
        <v>0.76</v>
      </c>
      <c r="N16" s="56">
        <v>18</v>
      </c>
      <c r="O16" s="56">
        <v>43</v>
      </c>
      <c r="P16" s="37" t="s">
        <v>51</v>
      </c>
      <c r="Q16" s="56">
        <v>6.1</v>
      </c>
      <c r="R16" s="56">
        <v>5.2750000000000004</v>
      </c>
      <c r="S16" s="56">
        <v>18.824999999999999</v>
      </c>
      <c r="T16" s="56">
        <v>146.61000000000001</v>
      </c>
      <c r="U16" s="56">
        <v>8.3000000000000007</v>
      </c>
      <c r="V16" s="56">
        <v>0.01</v>
      </c>
      <c r="W16" s="56">
        <v>0.105</v>
      </c>
      <c r="X16" s="56">
        <v>0.4</v>
      </c>
      <c r="Y16" s="56">
        <v>15.25</v>
      </c>
      <c r="Z16" s="56">
        <v>0.93</v>
      </c>
      <c r="AA16" s="56">
        <v>21.88</v>
      </c>
      <c r="AB16" s="56">
        <v>54.19</v>
      </c>
    </row>
    <row r="17" spans="1:28" ht="21" customHeight="1" x14ac:dyDescent="0.25">
      <c r="A17" s="52">
        <v>189</v>
      </c>
      <c r="B17" s="55" t="s">
        <v>97</v>
      </c>
      <c r="C17" s="62" t="s">
        <v>113</v>
      </c>
      <c r="D17" s="56">
        <v>14.6</v>
      </c>
      <c r="E17" s="56">
        <v>30</v>
      </c>
      <c r="F17" s="56">
        <v>6.9</v>
      </c>
      <c r="G17" s="56">
        <v>387.6</v>
      </c>
      <c r="H17" s="56">
        <v>1.6</v>
      </c>
      <c r="I17" s="56">
        <v>0</v>
      </c>
      <c r="J17" s="56">
        <v>0.156</v>
      </c>
      <c r="K17" s="56">
        <v>0.8</v>
      </c>
      <c r="L17" s="56">
        <v>43</v>
      </c>
      <c r="M17" s="56">
        <v>2.2000000000000002</v>
      </c>
      <c r="N17" s="56">
        <v>24.2</v>
      </c>
      <c r="O17" s="56">
        <v>200</v>
      </c>
      <c r="P17" s="62" t="s">
        <v>114</v>
      </c>
      <c r="Q17" s="56">
        <v>18.600000000000001</v>
      </c>
      <c r="R17" s="56">
        <v>33</v>
      </c>
      <c r="S17" s="56">
        <v>7.9</v>
      </c>
      <c r="T17" s="56">
        <v>397.6</v>
      </c>
      <c r="U17" s="56">
        <v>2.6</v>
      </c>
      <c r="V17" s="56">
        <v>0</v>
      </c>
      <c r="W17" s="56">
        <v>0.2</v>
      </c>
      <c r="X17" s="56">
        <v>1</v>
      </c>
      <c r="Y17" s="56">
        <v>45</v>
      </c>
      <c r="Z17" s="56">
        <v>2.8</v>
      </c>
      <c r="AA17" s="56">
        <v>26.2</v>
      </c>
      <c r="AB17" s="56">
        <v>203</v>
      </c>
    </row>
    <row r="18" spans="1:28" x14ac:dyDescent="0.25">
      <c r="A18" s="56">
        <v>222</v>
      </c>
      <c r="B18" s="45" t="s">
        <v>24</v>
      </c>
      <c r="C18" s="46">
        <v>180</v>
      </c>
      <c r="D18" s="47">
        <v>8</v>
      </c>
      <c r="E18" s="47">
        <v>5.4</v>
      </c>
      <c r="F18" s="47">
        <v>45</v>
      </c>
      <c r="G18" s="47">
        <v>258.8</v>
      </c>
      <c r="H18" s="47">
        <v>0</v>
      </c>
      <c r="I18" s="47">
        <v>25</v>
      </c>
      <c r="J18" s="47">
        <v>0.2</v>
      </c>
      <c r="K18" s="47">
        <v>0</v>
      </c>
      <c r="L18" s="47">
        <v>18</v>
      </c>
      <c r="M18" s="47">
        <v>2.2999999999999998</v>
      </c>
      <c r="N18" s="47">
        <v>133</v>
      </c>
      <c r="O18" s="47">
        <v>175</v>
      </c>
      <c r="P18" s="46">
        <v>180</v>
      </c>
      <c r="Q18" s="47">
        <v>8</v>
      </c>
      <c r="R18" s="47">
        <v>5.4</v>
      </c>
      <c r="S18" s="47">
        <v>45</v>
      </c>
      <c r="T18" s="47">
        <v>258.8</v>
      </c>
      <c r="U18" s="47">
        <v>0</v>
      </c>
      <c r="V18" s="47">
        <v>25</v>
      </c>
      <c r="W18" s="47">
        <v>0.2</v>
      </c>
      <c r="X18" s="47">
        <v>0</v>
      </c>
      <c r="Y18" s="47">
        <v>18</v>
      </c>
      <c r="Z18" s="47">
        <v>2.2999999999999998</v>
      </c>
      <c r="AA18" s="47">
        <v>133</v>
      </c>
      <c r="AB18" s="47">
        <v>175</v>
      </c>
    </row>
    <row r="19" spans="1:28" x14ac:dyDescent="0.25">
      <c r="A19" s="45">
        <v>283</v>
      </c>
      <c r="B19" s="45" t="s">
        <v>102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>
        <v>200</v>
      </c>
      <c r="Q19" s="47">
        <v>0.8</v>
      </c>
      <c r="R19" s="47">
        <v>0.1</v>
      </c>
      <c r="S19" s="47">
        <v>26.6</v>
      </c>
      <c r="T19" s="47">
        <v>112.2</v>
      </c>
      <c r="U19" s="47">
        <v>0.1</v>
      </c>
      <c r="V19" s="47">
        <v>0</v>
      </c>
      <c r="W19" s="47">
        <v>0</v>
      </c>
      <c r="X19" s="47">
        <v>0</v>
      </c>
      <c r="Y19" s="47">
        <v>34</v>
      </c>
      <c r="Z19" s="47">
        <v>0.4</v>
      </c>
      <c r="AA19" s="47">
        <v>22</v>
      </c>
      <c r="AB19" s="47">
        <v>26.3</v>
      </c>
    </row>
    <row r="20" spans="1:28" x14ac:dyDescent="0.25">
      <c r="A20" s="45">
        <v>531</v>
      </c>
      <c r="B20" s="45" t="s">
        <v>115</v>
      </c>
      <c r="C20" s="46">
        <v>200</v>
      </c>
      <c r="D20" s="47">
        <v>1</v>
      </c>
      <c r="E20" s="47">
        <v>0.2</v>
      </c>
      <c r="F20" s="47">
        <v>20.2</v>
      </c>
      <c r="G20" s="47">
        <v>92</v>
      </c>
      <c r="H20" s="47">
        <v>4</v>
      </c>
      <c r="I20" s="47">
        <v>0</v>
      </c>
      <c r="J20" s="47">
        <v>0.02</v>
      </c>
      <c r="K20" s="47">
        <v>0</v>
      </c>
      <c r="L20" s="47">
        <v>14</v>
      </c>
      <c r="M20" s="47">
        <v>2.8</v>
      </c>
      <c r="N20" s="47">
        <v>8</v>
      </c>
      <c r="O20" s="47">
        <v>14</v>
      </c>
      <c r="P20" s="46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1:28" x14ac:dyDescent="0.25">
      <c r="A21" s="6">
        <v>114</v>
      </c>
      <c r="B21" s="45" t="s">
        <v>18</v>
      </c>
      <c r="C21" s="46">
        <v>40</v>
      </c>
      <c r="D21" s="50">
        <v>3</v>
      </c>
      <c r="E21" s="50">
        <v>0.3</v>
      </c>
      <c r="F21" s="50">
        <v>20</v>
      </c>
      <c r="G21" s="50">
        <v>94</v>
      </c>
      <c r="H21" s="50">
        <v>0</v>
      </c>
      <c r="I21" s="50">
        <v>0</v>
      </c>
      <c r="J21" s="50">
        <v>4.3999999999999997E-2</v>
      </c>
      <c r="K21" s="50">
        <v>0</v>
      </c>
      <c r="L21" s="50">
        <v>8</v>
      </c>
      <c r="M21" s="50">
        <v>0.4</v>
      </c>
      <c r="N21" s="50">
        <v>13.6</v>
      </c>
      <c r="O21" s="50">
        <v>30.4</v>
      </c>
      <c r="P21" s="46">
        <v>50</v>
      </c>
      <c r="Q21" s="47">
        <v>3.8</v>
      </c>
      <c r="R21" s="45">
        <v>0.36</v>
      </c>
      <c r="S21" s="45">
        <v>24</v>
      </c>
      <c r="T21" s="45">
        <v>117.5</v>
      </c>
      <c r="U21" s="45">
        <v>0</v>
      </c>
      <c r="V21" s="45">
        <v>0</v>
      </c>
      <c r="W21" s="45">
        <v>5.5E-2</v>
      </c>
      <c r="X21" s="45">
        <v>0</v>
      </c>
      <c r="Y21" s="45">
        <v>10</v>
      </c>
      <c r="Z21" s="45">
        <v>0.55000000000000004</v>
      </c>
      <c r="AA21" s="45">
        <v>17</v>
      </c>
      <c r="AB21" s="45">
        <v>38</v>
      </c>
    </row>
    <row r="22" spans="1:28" x14ac:dyDescent="0.25">
      <c r="A22" s="6"/>
      <c r="B22" s="8" t="s">
        <v>15</v>
      </c>
      <c r="C22" s="7"/>
      <c r="D22" s="17">
        <f t="shared" ref="D22:O22" si="2">SUM(D16:D21)</f>
        <v>32.159999999999997</v>
      </c>
      <c r="E22" s="17">
        <f t="shared" si="2"/>
        <v>40.604999999999997</v>
      </c>
      <c r="F22" s="17">
        <f t="shared" si="2"/>
        <v>107.16000000000001</v>
      </c>
      <c r="G22" s="17">
        <f t="shared" si="2"/>
        <v>956.76</v>
      </c>
      <c r="H22" s="17">
        <f t="shared" si="2"/>
        <v>12.2</v>
      </c>
      <c r="I22" s="17">
        <f t="shared" si="2"/>
        <v>25.007999999999999</v>
      </c>
      <c r="J22" s="17">
        <f t="shared" si="2"/>
        <v>0.504</v>
      </c>
      <c r="K22" s="17">
        <f t="shared" si="2"/>
        <v>1.1200000000000001</v>
      </c>
      <c r="L22" s="17">
        <f t="shared" si="2"/>
        <v>95.2</v>
      </c>
      <c r="M22" s="17">
        <f t="shared" si="2"/>
        <v>8.4599999999999991</v>
      </c>
      <c r="N22" s="17">
        <f t="shared" si="2"/>
        <v>196.79999999999998</v>
      </c>
      <c r="O22" s="17">
        <f t="shared" si="2"/>
        <v>462.4</v>
      </c>
      <c r="P22" s="20"/>
      <c r="Q22" s="18">
        <f>SUM(Q16:Q21)</f>
        <v>37.299999999999997</v>
      </c>
      <c r="R22" s="18">
        <f>SUM(R16:R21)</f>
        <v>44.134999999999998</v>
      </c>
      <c r="S22" s="18">
        <f>SUM(S16:S21)</f>
        <v>122.32499999999999</v>
      </c>
      <c r="T22" s="18">
        <f>T15+T16+T17+T18+T19+T21</f>
        <v>1159.51</v>
      </c>
      <c r="U22" s="18">
        <f t="shared" ref="U22:AB22" si="3">SUM(U16:U21)</f>
        <v>11</v>
      </c>
      <c r="V22" s="18">
        <f t="shared" si="3"/>
        <v>25.01</v>
      </c>
      <c r="W22" s="18">
        <f t="shared" si="3"/>
        <v>0.56000000000000005</v>
      </c>
      <c r="X22" s="18">
        <f t="shared" si="3"/>
        <v>1.4</v>
      </c>
      <c r="Y22" s="18">
        <f t="shared" si="3"/>
        <v>122.25</v>
      </c>
      <c r="Z22" s="18">
        <f t="shared" si="3"/>
        <v>6.9799999999999995</v>
      </c>
      <c r="AA22" s="18">
        <f t="shared" si="3"/>
        <v>220.07999999999998</v>
      </c>
      <c r="AB22" s="18">
        <f t="shared" si="3"/>
        <v>496.49</v>
      </c>
    </row>
    <row r="23" spans="1:28" x14ac:dyDescent="0.25">
      <c r="A23" s="6"/>
      <c r="B23" s="1" t="s">
        <v>16</v>
      </c>
      <c r="C23" s="7"/>
      <c r="D23" s="33">
        <f t="shared" ref="D23:AB23" si="4">D13+D22</f>
        <v>48.92</v>
      </c>
      <c r="E23" s="33">
        <f t="shared" si="4"/>
        <v>60.474999999999994</v>
      </c>
      <c r="F23" s="33">
        <f t="shared" si="4"/>
        <v>193.87</v>
      </c>
      <c r="G23" s="33">
        <f t="shared" si="4"/>
        <v>1578.69</v>
      </c>
      <c r="H23" s="33">
        <f t="shared" si="4"/>
        <v>31.610000000000003</v>
      </c>
      <c r="I23" s="33">
        <f t="shared" si="4"/>
        <v>114.60799999999999</v>
      </c>
      <c r="J23" s="33">
        <f t="shared" si="4"/>
        <v>0.748</v>
      </c>
      <c r="K23" s="33">
        <f t="shared" si="4"/>
        <v>1.52</v>
      </c>
      <c r="L23" s="33">
        <f t="shared" si="4"/>
        <v>526.65</v>
      </c>
      <c r="M23" s="33">
        <f t="shared" si="4"/>
        <v>10.93</v>
      </c>
      <c r="N23" s="33">
        <f t="shared" si="4"/>
        <v>286.01</v>
      </c>
      <c r="O23" s="33">
        <f t="shared" si="4"/>
        <v>821.6400000000001</v>
      </c>
      <c r="P23" s="33">
        <f t="shared" si="4"/>
        <v>0</v>
      </c>
      <c r="Q23" s="33">
        <f t="shared" si="4"/>
        <v>56.72</v>
      </c>
      <c r="R23" s="33">
        <f t="shared" si="4"/>
        <v>67.905000000000001</v>
      </c>
      <c r="S23" s="33">
        <f t="shared" si="4"/>
        <v>223.15999999999997</v>
      </c>
      <c r="T23" s="33">
        <f t="shared" si="4"/>
        <v>1865.69</v>
      </c>
      <c r="U23" s="33">
        <f t="shared" si="4"/>
        <v>30.745000000000001</v>
      </c>
      <c r="V23" s="33">
        <f t="shared" si="4"/>
        <v>122.71000000000001</v>
      </c>
      <c r="W23" s="33">
        <f t="shared" si="4"/>
        <v>0.84000000000000008</v>
      </c>
      <c r="X23" s="33">
        <f t="shared" si="4"/>
        <v>1.5249999999999999</v>
      </c>
      <c r="Y23" s="33">
        <f t="shared" si="4"/>
        <v>590.04999999999995</v>
      </c>
      <c r="Z23" s="33">
        <f t="shared" si="4"/>
        <v>9.6750000000000007</v>
      </c>
      <c r="AA23" s="33">
        <f t="shared" si="4"/>
        <v>325.01</v>
      </c>
      <c r="AB23" s="33">
        <f t="shared" si="4"/>
        <v>909.88000000000011</v>
      </c>
    </row>
    <row r="24" spans="1:28" x14ac:dyDescent="0.25">
      <c r="B24" s="3"/>
      <c r="C24" s="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B26" s="3"/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2:2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2:2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2:2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2:2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2:2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2:2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2:2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2:2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2:2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2:2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2:2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2:2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2:2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2:2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2:2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2:2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2:2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2:2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2:2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2:2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2:2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2:2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2:2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2:2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2:2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2:2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2:2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2:2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2:2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2:2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2:2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2:2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2:2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2:2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2:2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2:2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2:2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2:28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2:2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workbookViewId="0">
      <selection activeCell="P18" sqref="P18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5" width="3.425781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4.28515625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82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ht="12.75" customHeight="1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2.75" customHeight="1" x14ac:dyDescent="0.25">
      <c r="A5" s="6" t="s">
        <v>66</v>
      </c>
      <c r="B5" s="1" t="s">
        <v>0</v>
      </c>
      <c r="C5" s="60" t="s">
        <v>31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32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33</v>
      </c>
      <c r="W6" s="1" t="s">
        <v>6</v>
      </c>
      <c r="X6" s="1" t="s">
        <v>34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x14ac:dyDescent="0.25">
      <c r="A7" s="45">
        <v>108</v>
      </c>
      <c r="B7" s="45" t="s">
        <v>89</v>
      </c>
      <c r="C7" s="46" t="s">
        <v>20</v>
      </c>
      <c r="D7" s="47">
        <v>9.44</v>
      </c>
      <c r="E7" s="47">
        <v>5.48</v>
      </c>
      <c r="F7" s="47">
        <v>36.5</v>
      </c>
      <c r="G7" s="47">
        <v>213</v>
      </c>
      <c r="H7" s="47">
        <v>1.34</v>
      </c>
      <c r="I7" s="47">
        <v>0.1</v>
      </c>
      <c r="J7" s="47">
        <v>0.16</v>
      </c>
      <c r="K7" s="47">
        <v>0.17</v>
      </c>
      <c r="L7" s="47">
        <v>136</v>
      </c>
      <c r="M7" s="47">
        <v>1.9</v>
      </c>
      <c r="N7" s="47">
        <v>28.61</v>
      </c>
      <c r="O7" s="47">
        <v>153.15</v>
      </c>
      <c r="P7" s="46" t="s">
        <v>40</v>
      </c>
      <c r="Q7" s="47">
        <v>11.2</v>
      </c>
      <c r="R7" s="47">
        <v>7.35</v>
      </c>
      <c r="S7" s="47">
        <v>45.625</v>
      </c>
      <c r="T7" s="47">
        <v>288.75</v>
      </c>
      <c r="U7" s="47">
        <v>1.675</v>
      </c>
      <c r="V7" s="47">
        <v>0.125</v>
      </c>
      <c r="W7" s="47">
        <v>0.18</v>
      </c>
      <c r="X7" s="47">
        <v>0.21249999999999999</v>
      </c>
      <c r="Y7" s="47">
        <v>170.25</v>
      </c>
      <c r="Z7" s="47">
        <v>2.4</v>
      </c>
      <c r="AA7" s="47">
        <v>35.762500000000003</v>
      </c>
      <c r="AB7" s="47">
        <v>191.4375</v>
      </c>
    </row>
    <row r="8" spans="1:28" x14ac:dyDescent="0.25">
      <c r="A8" s="41">
        <v>295</v>
      </c>
      <c r="B8" s="43" t="s">
        <v>23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5">
        <v>366</v>
      </c>
      <c r="B10" s="43" t="s">
        <v>19</v>
      </c>
      <c r="C10" s="44">
        <v>20</v>
      </c>
      <c r="D10" s="47">
        <v>5</v>
      </c>
      <c r="E10" s="47">
        <v>5.2</v>
      </c>
      <c r="F10" s="47">
        <v>0</v>
      </c>
      <c r="G10" s="47">
        <v>68.599999999999994</v>
      </c>
      <c r="H10" s="47">
        <v>0.14000000000000001</v>
      </c>
      <c r="I10" s="47">
        <v>25.4</v>
      </c>
      <c r="J10" s="47">
        <v>0</v>
      </c>
      <c r="K10" s="47">
        <v>0</v>
      </c>
      <c r="L10" s="47">
        <v>180</v>
      </c>
      <c r="M10" s="47">
        <v>0.12</v>
      </c>
      <c r="N10" s="47">
        <v>9</v>
      </c>
      <c r="O10" s="47">
        <v>113.4</v>
      </c>
      <c r="P10" s="44">
        <v>23</v>
      </c>
      <c r="Q10" s="47">
        <v>5.75</v>
      </c>
      <c r="R10" s="47">
        <v>5.98</v>
      </c>
      <c r="S10" s="47">
        <v>0</v>
      </c>
      <c r="T10" s="47">
        <v>78.89</v>
      </c>
      <c r="U10" s="47">
        <v>1.61</v>
      </c>
      <c r="V10" s="47">
        <v>29.21</v>
      </c>
      <c r="W10" s="47">
        <v>0</v>
      </c>
      <c r="X10" s="47">
        <v>0</v>
      </c>
      <c r="Y10" s="47">
        <v>207</v>
      </c>
      <c r="Z10" s="47">
        <v>13.8</v>
      </c>
      <c r="AA10" s="47">
        <v>10.35</v>
      </c>
      <c r="AB10" s="47">
        <v>130.41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45</v>
      </c>
      <c r="C12" s="44">
        <v>114</v>
      </c>
      <c r="D12" s="47">
        <v>0.57999999999999996</v>
      </c>
      <c r="E12" s="47">
        <v>0.57999999999999996</v>
      </c>
      <c r="F12" s="47">
        <v>14.15</v>
      </c>
      <c r="G12" s="47">
        <v>69.3</v>
      </c>
      <c r="H12" s="47">
        <v>16</v>
      </c>
      <c r="I12" s="47">
        <v>0</v>
      </c>
      <c r="J12" s="47">
        <v>0</v>
      </c>
      <c r="K12" s="47">
        <v>0</v>
      </c>
      <c r="L12" s="47">
        <v>78.98</v>
      </c>
      <c r="M12" s="47">
        <v>1.7</v>
      </c>
      <c r="N12" s="47">
        <v>12.81</v>
      </c>
      <c r="O12" s="47">
        <v>15.64</v>
      </c>
      <c r="P12" s="44">
        <v>113</v>
      </c>
      <c r="Q12" s="47">
        <v>0.56999999999999995</v>
      </c>
      <c r="R12" s="47">
        <v>0.56999999999999995</v>
      </c>
      <c r="S12" s="47">
        <v>14.13</v>
      </c>
      <c r="T12" s="47">
        <v>69.209999999999994</v>
      </c>
      <c r="U12" s="47">
        <v>16.670000000000002</v>
      </c>
      <c r="V12" s="47">
        <v>0</v>
      </c>
      <c r="W12" s="47">
        <v>0</v>
      </c>
      <c r="X12" s="47">
        <v>0</v>
      </c>
      <c r="Y12" s="47">
        <v>78.95</v>
      </c>
      <c r="Z12" s="47">
        <v>1.55</v>
      </c>
      <c r="AA12" s="47">
        <v>12.71</v>
      </c>
      <c r="AB12" s="47">
        <v>15.54</v>
      </c>
    </row>
    <row r="13" spans="1:28" ht="12.75" customHeight="1" x14ac:dyDescent="0.25">
      <c r="A13" s="6"/>
      <c r="B13" s="8" t="s">
        <v>15</v>
      </c>
      <c r="C13" s="44"/>
      <c r="D13" s="16">
        <f t="shared" ref="D13:O13" si="0">SUM(D7:D12)</f>
        <v>19.869999999999997</v>
      </c>
      <c r="E13" s="16">
        <f t="shared" si="0"/>
        <v>20.459999999999997</v>
      </c>
      <c r="F13" s="16">
        <f t="shared" si="0"/>
        <v>86.73</v>
      </c>
      <c r="G13" s="16">
        <f t="shared" si="0"/>
        <v>609.01999999999987</v>
      </c>
      <c r="H13" s="16">
        <f t="shared" si="0"/>
        <v>18.88</v>
      </c>
      <c r="I13" s="16">
        <f t="shared" si="0"/>
        <v>63.7</v>
      </c>
      <c r="J13" s="16">
        <f t="shared" si="0"/>
        <v>0.26</v>
      </c>
      <c r="K13" s="16">
        <f t="shared" si="0"/>
        <v>0.47</v>
      </c>
      <c r="L13" s="16">
        <f t="shared" si="0"/>
        <v>468.78000000000003</v>
      </c>
      <c r="M13" s="16">
        <f t="shared" si="0"/>
        <v>4.1399999999999997</v>
      </c>
      <c r="N13" s="16">
        <f t="shared" si="0"/>
        <v>72.320000000000007</v>
      </c>
      <c r="O13" s="16">
        <f t="shared" si="0"/>
        <v>354.39</v>
      </c>
      <c r="P13" s="16"/>
      <c r="Q13" s="16">
        <f t="shared" ref="Q13:AB13" si="1">SUM(Q7:Q12)</f>
        <v>23.169999999999998</v>
      </c>
      <c r="R13" s="16">
        <f t="shared" si="1"/>
        <v>23.2</v>
      </c>
      <c r="S13" s="16">
        <f t="shared" si="1"/>
        <v>100.83499999999999</v>
      </c>
      <c r="T13" s="16">
        <f t="shared" si="1"/>
        <v>718.47</v>
      </c>
      <c r="U13" s="16">
        <f t="shared" si="1"/>
        <v>21.355000000000004</v>
      </c>
      <c r="V13" s="16">
        <f t="shared" si="1"/>
        <v>67.534999999999997</v>
      </c>
      <c r="W13" s="16">
        <f t="shared" si="1"/>
        <v>0.28000000000000003</v>
      </c>
      <c r="X13" s="16">
        <f t="shared" si="1"/>
        <v>0.21249999999999999</v>
      </c>
      <c r="Y13" s="16">
        <f t="shared" si="1"/>
        <v>532.29999999999995</v>
      </c>
      <c r="Z13" s="16">
        <f t="shared" si="1"/>
        <v>18.27</v>
      </c>
      <c r="AA13" s="16">
        <f t="shared" si="1"/>
        <v>84.492500000000007</v>
      </c>
      <c r="AB13" s="16">
        <f t="shared" si="1"/>
        <v>416.98750000000001</v>
      </c>
    </row>
    <row r="14" spans="1:28" ht="12" customHeight="1" x14ac:dyDescent="0.25">
      <c r="A14" s="6"/>
      <c r="B14" s="5" t="s">
        <v>9</v>
      </c>
      <c r="C14" s="3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39"/>
      <c r="Q14" s="56"/>
      <c r="R14" s="56"/>
      <c r="S14" s="56"/>
      <c r="T14" s="56"/>
      <c r="U14" s="56"/>
      <c r="V14" s="56"/>
      <c r="W14" s="38"/>
      <c r="X14" s="38"/>
      <c r="Y14" s="38"/>
      <c r="Z14" s="38"/>
      <c r="AA14" s="38"/>
      <c r="AB14" s="38"/>
    </row>
    <row r="15" spans="1:28" ht="18" customHeight="1" x14ac:dyDescent="0.25">
      <c r="A15" s="45">
        <v>31</v>
      </c>
      <c r="B15" s="54" t="s">
        <v>90</v>
      </c>
      <c r="C15" s="44">
        <v>80</v>
      </c>
      <c r="D15" s="47">
        <v>1.61</v>
      </c>
      <c r="E15" s="47">
        <v>6.01</v>
      </c>
      <c r="F15" s="47">
        <v>5.44</v>
      </c>
      <c r="G15" s="47">
        <v>76.540000000000006</v>
      </c>
      <c r="H15" s="47">
        <v>7.56</v>
      </c>
      <c r="I15" s="47">
        <v>0.08</v>
      </c>
      <c r="J15" s="47">
        <v>0.09</v>
      </c>
      <c r="K15" s="47">
        <v>1.1200000000000001</v>
      </c>
      <c r="L15" s="47">
        <v>14.63</v>
      </c>
      <c r="M15" s="47">
        <v>0.44</v>
      </c>
      <c r="N15" s="47">
        <v>11.56</v>
      </c>
      <c r="O15" s="47">
        <v>39</v>
      </c>
      <c r="P15" s="44">
        <v>100</v>
      </c>
      <c r="Q15" s="47">
        <v>2.4500000000000002</v>
      </c>
      <c r="R15" s="47">
        <v>9.16</v>
      </c>
      <c r="S15" s="47">
        <v>8.2799999999999994</v>
      </c>
      <c r="T15" s="47">
        <v>116.57</v>
      </c>
      <c r="U15" s="47">
        <v>11.51</v>
      </c>
      <c r="V15" s="47">
        <v>0.12</v>
      </c>
      <c r="W15" s="47">
        <v>0.14000000000000001</v>
      </c>
      <c r="X15" s="47">
        <v>1.71</v>
      </c>
      <c r="Y15" s="47">
        <v>22.28</v>
      </c>
      <c r="Z15" s="47">
        <v>0.67</v>
      </c>
      <c r="AA15" s="47">
        <v>17.61</v>
      </c>
      <c r="AB15" s="47">
        <v>59.4</v>
      </c>
    </row>
    <row r="16" spans="1:28" ht="22.5" customHeight="1" x14ac:dyDescent="0.25">
      <c r="A16" s="45">
        <v>42</v>
      </c>
      <c r="B16" s="42" t="s">
        <v>91</v>
      </c>
      <c r="C16" s="35" t="s">
        <v>29</v>
      </c>
      <c r="D16" s="56">
        <v>5.32</v>
      </c>
      <c r="E16" s="56">
        <v>8.08</v>
      </c>
      <c r="F16" s="56">
        <v>25.9</v>
      </c>
      <c r="G16" s="56">
        <v>136.56</v>
      </c>
      <c r="H16" s="56">
        <v>10</v>
      </c>
      <c r="I16" s="56">
        <v>15.44</v>
      </c>
      <c r="J16" s="56">
        <v>0.08</v>
      </c>
      <c r="K16" s="56">
        <v>0.08</v>
      </c>
      <c r="L16" s="56">
        <v>23.2</v>
      </c>
      <c r="M16" s="56">
        <v>1.92</v>
      </c>
      <c r="N16" s="56">
        <v>28.16</v>
      </c>
      <c r="O16" s="56">
        <v>108.88</v>
      </c>
      <c r="P16" s="35" t="s">
        <v>42</v>
      </c>
      <c r="Q16" s="56">
        <v>5.7</v>
      </c>
      <c r="R16" s="56">
        <v>9.1999999999999993</v>
      </c>
      <c r="S16" s="56">
        <v>17</v>
      </c>
      <c r="T16" s="56">
        <v>172.81</v>
      </c>
      <c r="U16" s="56">
        <v>7.7</v>
      </c>
      <c r="V16" s="56">
        <v>19.3</v>
      </c>
      <c r="W16" s="56">
        <v>0.1</v>
      </c>
      <c r="X16" s="56">
        <v>0.1</v>
      </c>
      <c r="Y16" s="56">
        <v>29</v>
      </c>
      <c r="Z16" s="56">
        <v>2.4</v>
      </c>
      <c r="AA16" s="56">
        <v>35.200000000000003</v>
      </c>
      <c r="AB16" s="56">
        <v>136.1</v>
      </c>
    </row>
    <row r="17" spans="1:28" ht="15.75" customHeight="1" x14ac:dyDescent="0.25">
      <c r="A17" s="45">
        <v>212</v>
      </c>
      <c r="B17" s="42" t="s">
        <v>92</v>
      </c>
      <c r="C17" s="39" t="s">
        <v>109</v>
      </c>
      <c r="D17" s="56">
        <v>22.13</v>
      </c>
      <c r="E17" s="56">
        <v>17.850000000000001</v>
      </c>
      <c r="F17" s="56">
        <v>1.07</v>
      </c>
      <c r="G17" s="56">
        <v>290.36</v>
      </c>
      <c r="H17" s="56">
        <v>3.3</v>
      </c>
      <c r="I17" s="56">
        <v>4.4000000000000004</v>
      </c>
      <c r="J17" s="56">
        <v>2.7</v>
      </c>
      <c r="K17" s="56">
        <v>2.7</v>
      </c>
      <c r="L17" s="56">
        <v>3.3</v>
      </c>
      <c r="M17" s="56">
        <v>8.9</v>
      </c>
      <c r="N17" s="56">
        <v>4.8</v>
      </c>
      <c r="O17" s="56">
        <v>20</v>
      </c>
      <c r="P17" s="39" t="s">
        <v>109</v>
      </c>
      <c r="Q17" s="56">
        <v>22.13</v>
      </c>
      <c r="R17" s="56">
        <v>17.850000000000001</v>
      </c>
      <c r="S17" s="56">
        <v>1.07</v>
      </c>
      <c r="T17" s="56">
        <v>290.36</v>
      </c>
      <c r="U17" s="56">
        <v>3.3</v>
      </c>
      <c r="V17" s="56">
        <v>4.4000000000000004</v>
      </c>
      <c r="W17" s="56">
        <v>2.7</v>
      </c>
      <c r="X17" s="56">
        <v>2.7</v>
      </c>
      <c r="Y17" s="56">
        <v>3.3</v>
      </c>
      <c r="Z17" s="56">
        <v>8.9</v>
      </c>
      <c r="AA17" s="56">
        <v>4.8</v>
      </c>
      <c r="AB17" s="56">
        <v>20</v>
      </c>
    </row>
    <row r="18" spans="1:28" x14ac:dyDescent="0.25">
      <c r="A18" s="45">
        <v>224</v>
      </c>
      <c r="B18" s="45" t="s">
        <v>69</v>
      </c>
      <c r="C18" s="46">
        <v>150</v>
      </c>
      <c r="D18" s="47">
        <v>3.8849999999999998</v>
      </c>
      <c r="E18" s="47">
        <v>5.085</v>
      </c>
      <c r="F18" s="47">
        <v>40.274999999999999</v>
      </c>
      <c r="G18" s="47">
        <v>215.18</v>
      </c>
      <c r="H18" s="47">
        <v>0.19500000000000001</v>
      </c>
      <c r="I18" s="47">
        <v>0</v>
      </c>
      <c r="J18" s="47">
        <v>0.03</v>
      </c>
      <c r="K18" s="47">
        <v>0.28499999999999998</v>
      </c>
      <c r="L18" s="47">
        <v>3.3149999999999999</v>
      </c>
      <c r="M18" s="47">
        <v>0.52500000000000002</v>
      </c>
      <c r="N18" s="47">
        <v>10.11</v>
      </c>
      <c r="O18" s="47">
        <v>39.704999999999998</v>
      </c>
      <c r="P18" s="46">
        <v>150</v>
      </c>
      <c r="Q18" s="47">
        <v>3.8849999999999998</v>
      </c>
      <c r="R18" s="47">
        <v>5.085</v>
      </c>
      <c r="S18" s="47">
        <v>40.274999999999999</v>
      </c>
      <c r="T18" s="47">
        <v>215.18</v>
      </c>
      <c r="U18" s="47">
        <v>0.19500000000000001</v>
      </c>
      <c r="V18" s="47">
        <v>0</v>
      </c>
      <c r="W18" s="47">
        <v>0.03</v>
      </c>
      <c r="X18" s="47">
        <v>0.28499999999999998</v>
      </c>
      <c r="Y18" s="47">
        <v>3.3149999999999999</v>
      </c>
      <c r="Z18" s="47">
        <v>0.52500000000000002</v>
      </c>
      <c r="AA18" s="47">
        <v>10.11</v>
      </c>
      <c r="AB18" s="47">
        <v>39.704999999999998</v>
      </c>
    </row>
    <row r="19" spans="1:28" x14ac:dyDescent="0.25">
      <c r="A19" s="56">
        <v>273</v>
      </c>
      <c r="B19" s="45" t="s">
        <v>102</v>
      </c>
      <c r="C19" s="67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7">
        <v>200</v>
      </c>
      <c r="Q19" s="56">
        <v>0.3</v>
      </c>
      <c r="R19" s="56">
        <v>0</v>
      </c>
      <c r="S19" s="56">
        <v>20.100000000000001</v>
      </c>
      <c r="T19" s="56">
        <v>81</v>
      </c>
      <c r="U19" s="56">
        <v>0.8</v>
      </c>
      <c r="V19" s="56">
        <v>0</v>
      </c>
      <c r="W19" s="56">
        <v>0</v>
      </c>
      <c r="X19" s="56">
        <v>0</v>
      </c>
      <c r="Y19" s="56">
        <v>10</v>
      </c>
      <c r="Z19" s="56">
        <v>0.6</v>
      </c>
      <c r="AA19" s="56">
        <v>22.33</v>
      </c>
      <c r="AB19" s="56">
        <v>26.33</v>
      </c>
    </row>
    <row r="20" spans="1:28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56">
        <v>293</v>
      </c>
      <c r="B21" s="45" t="s">
        <v>59</v>
      </c>
      <c r="C21" s="46">
        <v>200</v>
      </c>
      <c r="D21" s="47">
        <v>1</v>
      </c>
      <c r="E21" s="47">
        <v>0.2</v>
      </c>
      <c r="F21" s="47">
        <v>20.2</v>
      </c>
      <c r="G21" s="47">
        <v>36</v>
      </c>
      <c r="H21" s="47">
        <v>4</v>
      </c>
      <c r="I21" s="47">
        <v>0</v>
      </c>
      <c r="J21" s="47">
        <v>0.02</v>
      </c>
      <c r="K21" s="47">
        <v>0</v>
      </c>
      <c r="L21" s="47">
        <v>14</v>
      </c>
      <c r="M21" s="47">
        <v>2.8</v>
      </c>
      <c r="N21" s="47">
        <v>8</v>
      </c>
      <c r="O21" s="47">
        <v>14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12.75" customHeight="1" x14ac:dyDescent="0.25">
      <c r="A22" s="6"/>
      <c r="B22" s="8" t="s">
        <v>15</v>
      </c>
      <c r="C22" s="39"/>
      <c r="D22" s="65">
        <f>D15+D16+D17+D18+D19+D20</f>
        <v>36.145000000000003</v>
      </c>
      <c r="E22" s="65">
        <f t="shared" ref="E22:O22" si="2">E15+E16+E17+E18+E19+E20</f>
        <v>37.424999999999997</v>
      </c>
      <c r="F22" s="65">
        <f>F15+F16+F17+F18+F19+F20</f>
        <v>91.685000000000002</v>
      </c>
      <c r="G22" s="65">
        <f>G15+G16+G17+G18+G19+G20</f>
        <v>812.6400000000001</v>
      </c>
      <c r="H22" s="65">
        <f t="shared" si="2"/>
        <v>21.055</v>
      </c>
      <c r="I22" s="65">
        <f t="shared" si="2"/>
        <v>19.920000000000002</v>
      </c>
      <c r="J22" s="65">
        <f t="shared" si="2"/>
        <v>2.9</v>
      </c>
      <c r="K22" s="65">
        <f t="shared" si="2"/>
        <v>4.1850000000000005</v>
      </c>
      <c r="L22" s="65">
        <f t="shared" si="2"/>
        <v>53.144999999999996</v>
      </c>
      <c r="M22" s="65">
        <f t="shared" si="2"/>
        <v>12.185</v>
      </c>
      <c r="N22" s="65">
        <f t="shared" si="2"/>
        <v>67.83</v>
      </c>
      <c r="O22" s="65">
        <f t="shared" si="2"/>
        <v>238.18499999999997</v>
      </c>
      <c r="P22" s="66"/>
      <c r="Q22" s="65">
        <f>Q15+Q16+Q17+Q18+Q19+Q20</f>
        <v>38.464999999999996</v>
      </c>
      <c r="R22" s="65">
        <f t="shared" ref="R22:AB22" si="3">R15+R16+R17+R18+R19+R20</f>
        <v>41.795000000000002</v>
      </c>
      <c r="S22" s="65">
        <f t="shared" si="3"/>
        <v>110.72499999999999</v>
      </c>
      <c r="T22" s="65">
        <f t="shared" si="3"/>
        <v>993.42000000000007</v>
      </c>
      <c r="U22" s="65">
        <f t="shared" si="3"/>
        <v>23.505000000000003</v>
      </c>
      <c r="V22" s="65">
        <f t="shared" si="3"/>
        <v>23.82</v>
      </c>
      <c r="W22" s="65">
        <f t="shared" si="3"/>
        <v>2.97</v>
      </c>
      <c r="X22" s="65">
        <f t="shared" si="3"/>
        <v>4.7949999999999999</v>
      </c>
      <c r="Y22" s="65">
        <f t="shared" si="3"/>
        <v>78.894999999999996</v>
      </c>
      <c r="Z22" s="65">
        <f t="shared" si="3"/>
        <v>13.595000000000001</v>
      </c>
      <c r="AA22" s="65">
        <f t="shared" si="3"/>
        <v>107.05</v>
      </c>
      <c r="AB22" s="65">
        <f t="shared" si="3"/>
        <v>319.53499999999997</v>
      </c>
    </row>
    <row r="23" spans="1:28" ht="12.75" customHeight="1" x14ac:dyDescent="0.25">
      <c r="A23" s="6"/>
      <c r="B23" s="1" t="s">
        <v>16</v>
      </c>
      <c r="C23" s="44"/>
      <c r="D23" s="64">
        <f>D13+D22</f>
        <v>56.015000000000001</v>
      </c>
      <c r="E23" s="64">
        <f t="shared" ref="E23:O23" si="4">E13+E22</f>
        <v>57.884999999999991</v>
      </c>
      <c r="F23" s="64">
        <f t="shared" si="4"/>
        <v>178.41500000000002</v>
      </c>
      <c r="G23" s="64">
        <f t="shared" si="4"/>
        <v>1421.6599999999999</v>
      </c>
      <c r="H23" s="64">
        <f t="shared" si="4"/>
        <v>39.935000000000002</v>
      </c>
      <c r="I23" s="64">
        <f t="shared" si="4"/>
        <v>83.62</v>
      </c>
      <c r="J23" s="64">
        <f t="shared" si="4"/>
        <v>3.16</v>
      </c>
      <c r="K23" s="64">
        <f t="shared" si="4"/>
        <v>4.6550000000000002</v>
      </c>
      <c r="L23" s="64">
        <f t="shared" si="4"/>
        <v>521.92500000000007</v>
      </c>
      <c r="M23" s="64">
        <f t="shared" si="4"/>
        <v>16.324999999999999</v>
      </c>
      <c r="N23" s="64">
        <f t="shared" si="4"/>
        <v>140.15</v>
      </c>
      <c r="O23" s="64">
        <f t="shared" si="4"/>
        <v>592.57499999999993</v>
      </c>
      <c r="P23" s="63"/>
      <c r="Q23" s="64">
        <f>Q13+Q22</f>
        <v>61.634999999999991</v>
      </c>
      <c r="R23" s="64">
        <f t="shared" ref="R23:AB23" si="5">R13+R22</f>
        <v>64.995000000000005</v>
      </c>
      <c r="S23" s="64">
        <f t="shared" si="5"/>
        <v>211.56</v>
      </c>
      <c r="T23" s="64">
        <f t="shared" si="5"/>
        <v>1711.89</v>
      </c>
      <c r="U23" s="64">
        <f t="shared" si="5"/>
        <v>44.860000000000007</v>
      </c>
      <c r="V23" s="64">
        <f t="shared" si="5"/>
        <v>91.35499999999999</v>
      </c>
      <c r="W23" s="64">
        <f t="shared" si="5"/>
        <v>3.25</v>
      </c>
      <c r="X23" s="64">
        <f t="shared" si="5"/>
        <v>5.0075000000000003</v>
      </c>
      <c r="Y23" s="64">
        <f t="shared" si="5"/>
        <v>611.19499999999994</v>
      </c>
      <c r="Z23" s="64">
        <f t="shared" si="5"/>
        <v>31.865000000000002</v>
      </c>
      <c r="AA23" s="64">
        <f t="shared" si="5"/>
        <v>191.54250000000002</v>
      </c>
      <c r="AB23" s="64">
        <f t="shared" si="5"/>
        <v>736.52250000000004</v>
      </c>
    </row>
    <row r="24" spans="1:28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O18" sqref="O18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1" t="s">
        <v>27</v>
      </c>
    </row>
    <row r="2" spans="1:26" x14ac:dyDescent="0.25">
      <c r="A2" s="1" t="s">
        <v>31</v>
      </c>
      <c r="B2" s="80" t="s">
        <v>13</v>
      </c>
      <c r="C2" s="80"/>
      <c r="D2" s="80"/>
      <c r="E2" s="80"/>
      <c r="F2" s="77" t="s">
        <v>1</v>
      </c>
      <c r="G2" s="78"/>
      <c r="H2" s="78"/>
      <c r="I2" s="79"/>
      <c r="J2" s="77" t="s">
        <v>14</v>
      </c>
      <c r="K2" s="78"/>
      <c r="L2" s="78"/>
      <c r="M2" s="79"/>
      <c r="N2" s="1" t="s">
        <v>32</v>
      </c>
      <c r="O2" s="80" t="s">
        <v>13</v>
      </c>
      <c r="P2" s="80"/>
      <c r="Q2" s="80"/>
      <c r="R2" s="80"/>
      <c r="S2" s="77" t="s">
        <v>1</v>
      </c>
      <c r="T2" s="78"/>
      <c r="U2" s="78"/>
      <c r="V2" s="79"/>
      <c r="W2" s="77" t="s">
        <v>14</v>
      </c>
      <c r="X2" s="78"/>
      <c r="Y2" s="78"/>
      <c r="Z2" s="79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10</v>
      </c>
      <c r="F3" s="1" t="s">
        <v>7</v>
      </c>
      <c r="G3" s="1" t="s">
        <v>6</v>
      </c>
      <c r="H3" s="1" t="s">
        <v>37</v>
      </c>
      <c r="I3" s="1" t="s">
        <v>39</v>
      </c>
      <c r="J3" s="1" t="s">
        <v>8</v>
      </c>
      <c r="K3" s="1" t="s">
        <v>12</v>
      </c>
      <c r="L3" s="1" t="s">
        <v>35</v>
      </c>
      <c r="M3" s="1" t="s">
        <v>36</v>
      </c>
      <c r="N3" s="1"/>
      <c r="O3" s="1" t="s">
        <v>3</v>
      </c>
      <c r="P3" s="1" t="s">
        <v>4</v>
      </c>
      <c r="Q3" s="1" t="s">
        <v>5</v>
      </c>
      <c r="R3" s="1" t="s">
        <v>10</v>
      </c>
      <c r="S3" s="1" t="s">
        <v>7</v>
      </c>
      <c r="T3" s="1" t="s">
        <v>6</v>
      </c>
      <c r="U3" s="1" t="s">
        <v>37</v>
      </c>
      <c r="V3" s="1" t="s">
        <v>39</v>
      </c>
      <c r="W3" s="1" t="s">
        <v>8</v>
      </c>
      <c r="X3" s="1" t="s">
        <v>12</v>
      </c>
      <c r="Y3" s="1" t="s">
        <v>35</v>
      </c>
      <c r="Z3" s="1" t="s">
        <v>36</v>
      </c>
    </row>
    <row r="4" spans="1:26" x14ac:dyDescent="0.25">
      <c r="A4" s="27">
        <v>1</v>
      </c>
      <c r="B4" s="6">
        <f>Лист1!D23</f>
        <v>48.92</v>
      </c>
      <c r="C4" s="6">
        <f>Лист1!E23</f>
        <v>60.474999999999994</v>
      </c>
      <c r="D4" s="6">
        <f>Лист1!F23</f>
        <v>193.87</v>
      </c>
      <c r="E4" s="6">
        <f>Лист1!G23</f>
        <v>1578.69</v>
      </c>
      <c r="F4" s="6">
        <f>Лист1!H23</f>
        <v>31.610000000000003</v>
      </c>
      <c r="G4" s="6">
        <f>Лист1!J23</f>
        <v>0.748</v>
      </c>
      <c r="H4" s="6">
        <f>Лист1!I23</f>
        <v>114.60799999999999</v>
      </c>
      <c r="I4" s="45">
        <f>Лист1!K23</f>
        <v>1.52</v>
      </c>
      <c r="J4" s="6">
        <f>Лист1!L23</f>
        <v>526.65</v>
      </c>
      <c r="K4" s="6">
        <f>Лист1!M23</f>
        <v>10.93</v>
      </c>
      <c r="L4" s="45">
        <f>Лист1!N23</f>
        <v>286.01</v>
      </c>
      <c r="M4" s="45">
        <f>Лист1!O23</f>
        <v>821.6400000000001</v>
      </c>
      <c r="N4" s="6"/>
      <c r="O4" s="6">
        <f>Лист1!Q23</f>
        <v>56.72</v>
      </c>
      <c r="P4" s="6">
        <f>Лист1!R23</f>
        <v>67.905000000000001</v>
      </c>
      <c r="Q4" s="6">
        <f>Лист1!S23</f>
        <v>223.15999999999997</v>
      </c>
      <c r="R4" s="6">
        <f>Лист1!T23</f>
        <v>1865.69</v>
      </c>
      <c r="S4" s="6">
        <f>Лист1!U23</f>
        <v>30.745000000000001</v>
      </c>
      <c r="T4" s="6">
        <f>Лист1!W23</f>
        <v>0.84000000000000008</v>
      </c>
      <c r="U4" s="6">
        <f>Лист1!V23</f>
        <v>122.71000000000001</v>
      </c>
      <c r="V4" s="45">
        <f>Лист1!X23</f>
        <v>1.5249999999999999</v>
      </c>
      <c r="W4" s="6">
        <f>Лист1!Y23</f>
        <v>590.04999999999995</v>
      </c>
      <c r="X4" s="6">
        <f>Лист1!Z23</f>
        <v>9.6750000000000007</v>
      </c>
      <c r="Y4" s="45">
        <f>Лист1!AA23</f>
        <v>325.01</v>
      </c>
      <c r="Z4" s="45">
        <f>Лист1!AB23</f>
        <v>909.88000000000011</v>
      </c>
    </row>
    <row r="5" spans="1:26" x14ac:dyDescent="0.25">
      <c r="A5" s="27">
        <v>2</v>
      </c>
      <c r="B5" s="6">
        <f>Лист2!D23</f>
        <v>46.12</v>
      </c>
      <c r="C5" s="6">
        <f>Лист2!E23</f>
        <v>48.54</v>
      </c>
      <c r="D5" s="6">
        <f>Лист2!F23</f>
        <v>187.37000000000003</v>
      </c>
      <c r="E5" s="6">
        <f>Лист2!G23</f>
        <v>1304.58</v>
      </c>
      <c r="F5" s="6">
        <f>Лист2!H23</f>
        <v>25.84</v>
      </c>
      <c r="G5" s="6">
        <f>Лист2!J23</f>
        <v>0.315</v>
      </c>
      <c r="H5" s="6">
        <f>Лист2!I23</f>
        <v>1.4999999999999999E-2</v>
      </c>
      <c r="I5" s="45">
        <f>Лист2!K23</f>
        <v>6.2050000000000001</v>
      </c>
      <c r="J5" s="45">
        <f>Лист2!L23</f>
        <v>168.35500000000002</v>
      </c>
      <c r="K5" s="6">
        <f>Лист2!M23</f>
        <v>7.34</v>
      </c>
      <c r="L5" s="45">
        <f>Лист2!N23</f>
        <v>164.79000000000002</v>
      </c>
      <c r="M5" s="45">
        <f>Лист2!O23</f>
        <v>516.92999999999995</v>
      </c>
      <c r="N5" s="6"/>
      <c r="O5" s="6">
        <f>Лист2!Q23</f>
        <v>40.884999999999998</v>
      </c>
      <c r="P5" s="6">
        <f>Лист2!R23</f>
        <v>46.445</v>
      </c>
      <c r="Q5" s="6">
        <f>Лист2!S23</f>
        <v>158.03</v>
      </c>
      <c r="R5" s="6">
        <f>Лист2!T23</f>
        <v>1182.81</v>
      </c>
      <c r="S5" s="6">
        <f>Лист2!U23</f>
        <v>25.38</v>
      </c>
      <c r="T5" s="6">
        <f>Лист2!W23</f>
        <v>0.315</v>
      </c>
      <c r="U5" s="6">
        <f>Лист2!V23</f>
        <v>2.5000000000000001E-2</v>
      </c>
      <c r="V5" s="45">
        <f>Лист2!X23</f>
        <v>6.6749999999999998</v>
      </c>
      <c r="W5" s="6">
        <f>Лист2!Y23</f>
        <v>173.13</v>
      </c>
      <c r="X5" s="6">
        <f>Лист2!Z23</f>
        <v>7.03</v>
      </c>
      <c r="Y5" s="45">
        <f>Лист2!AA23</f>
        <v>193.46</v>
      </c>
      <c r="Z5" s="45">
        <f>Лист2!AB23</f>
        <v>575.56999999999994</v>
      </c>
    </row>
    <row r="6" spans="1:26" x14ac:dyDescent="0.25">
      <c r="A6" s="27">
        <v>3</v>
      </c>
      <c r="B6" s="6">
        <f>Лист3!D22</f>
        <v>55.85</v>
      </c>
      <c r="C6" s="6">
        <f>Лист3!E22</f>
        <v>44.120000000000005</v>
      </c>
      <c r="D6" s="6">
        <f>Лист3!F22</f>
        <v>193.83999999999997</v>
      </c>
      <c r="E6" s="6">
        <f>Лист3!G22</f>
        <v>1468.62</v>
      </c>
      <c r="F6" s="6">
        <f>Лист3!H22</f>
        <v>39.25</v>
      </c>
      <c r="G6" s="6">
        <f>Лист3!J22</f>
        <v>0.33599999999999997</v>
      </c>
      <c r="H6" s="6">
        <f>Лист3!I22</f>
        <v>126.6</v>
      </c>
      <c r="I6" s="45">
        <f>Лист3!K22</f>
        <v>4.8</v>
      </c>
      <c r="J6" s="45">
        <f>Лист3!L22</f>
        <v>723.43</v>
      </c>
      <c r="K6" s="6">
        <f>Лист3!M22</f>
        <v>9.09</v>
      </c>
      <c r="L6" s="45">
        <f>Лист3!N22</f>
        <v>142.20000000000002</v>
      </c>
      <c r="M6" s="45">
        <f>Лист3!O22</f>
        <v>847.16000000000008</v>
      </c>
      <c r="N6" s="6"/>
      <c r="O6" s="6">
        <f>Лист3!Q22</f>
        <v>54.68</v>
      </c>
      <c r="P6" s="6">
        <f>Лист3!R22</f>
        <v>42.795000000000002</v>
      </c>
      <c r="Q6" s="6">
        <f>Лист3!S22</f>
        <v>231.57249999999999</v>
      </c>
      <c r="R6" s="6">
        <f>Лист3!T22</f>
        <v>1713.1325000000002</v>
      </c>
      <c r="S6" s="6">
        <f>Лист3!U22</f>
        <v>34.365000000000002</v>
      </c>
      <c r="T6" s="6">
        <f>Лист3!W22</f>
        <v>0.40500000000000003</v>
      </c>
      <c r="U6" s="6">
        <f>Лист3!V22</f>
        <v>120.25</v>
      </c>
      <c r="V6" s="45">
        <f>Лист3!X22</f>
        <v>4.8249999999999993</v>
      </c>
      <c r="W6" s="6">
        <f>Лист3!Y22</f>
        <v>661.58</v>
      </c>
      <c r="X6" s="6" t="e">
        <f>Лист3!Z22</f>
        <v>#REF!</v>
      </c>
      <c r="Y6" s="45">
        <f>Лист3!AA22</f>
        <v>268.005</v>
      </c>
      <c r="Z6" s="45">
        <f>Лист3!AB22</f>
        <v>826.03500000000008</v>
      </c>
    </row>
    <row r="7" spans="1:26" x14ac:dyDescent="0.25">
      <c r="A7" s="27">
        <v>4</v>
      </c>
      <c r="B7" s="6">
        <f>Лист4!D22</f>
        <v>46.41</v>
      </c>
      <c r="C7" s="6">
        <f>Лист4!E22</f>
        <v>48.34</v>
      </c>
      <c r="D7" s="6">
        <f>Лист4!F22</f>
        <v>182</v>
      </c>
      <c r="E7" s="6">
        <f>Лист4!G22</f>
        <v>1433.85</v>
      </c>
      <c r="F7" s="6">
        <f>Лист4!H22</f>
        <v>88.52</v>
      </c>
      <c r="G7" s="6">
        <f>Лист4!J22</f>
        <v>0.37</v>
      </c>
      <c r="H7" s="6">
        <f>Лист4!I22</f>
        <v>104.47</v>
      </c>
      <c r="I7" s="45">
        <f>Лист4!K22</f>
        <v>4.33</v>
      </c>
      <c r="J7" s="45">
        <f>Лист4!L22</f>
        <v>578.77</v>
      </c>
      <c r="K7" s="6">
        <f>Лист4!M22</f>
        <v>9.24</v>
      </c>
      <c r="L7" s="45">
        <f>Лист4!N22</f>
        <v>193.28</v>
      </c>
      <c r="M7" s="45">
        <f>Лист4!O22</f>
        <v>750.08</v>
      </c>
      <c r="N7" s="6"/>
      <c r="O7" s="6">
        <f>Лист4!Q22</f>
        <v>50.28</v>
      </c>
      <c r="P7" s="6">
        <f>Лист4!R22</f>
        <v>51.95</v>
      </c>
      <c r="Q7" s="6">
        <f>Лист4!S22</f>
        <v>184.94</v>
      </c>
      <c r="R7" s="6">
        <f>Лист4!T22</f>
        <v>1479.54</v>
      </c>
      <c r="S7" s="6">
        <f>Лист4!U22</f>
        <v>63.81</v>
      </c>
      <c r="T7" s="6">
        <f>Лист4!W22</f>
        <v>0.52500000000000002</v>
      </c>
      <c r="U7" s="6">
        <f>Лист4!V22</f>
        <v>108.5</v>
      </c>
      <c r="V7" s="45">
        <f>Лист4!X22</f>
        <v>4.4999999999999991</v>
      </c>
      <c r="W7" s="6">
        <f>Лист4!Y22</f>
        <v>610.6</v>
      </c>
      <c r="X7" s="6">
        <f>Лист4!Z22</f>
        <v>9.4699999999999989</v>
      </c>
      <c r="Y7" s="45">
        <f>Лист4!AA22</f>
        <v>210.52</v>
      </c>
      <c r="Z7" s="45">
        <f>Лист4!AB22</f>
        <v>814.6</v>
      </c>
    </row>
    <row r="8" spans="1:26" x14ac:dyDescent="0.25">
      <c r="A8" s="27">
        <v>5</v>
      </c>
      <c r="B8" s="6">
        <f>Лист5!D22</f>
        <v>47.15</v>
      </c>
      <c r="C8" s="6">
        <f>Лист5!E22</f>
        <v>41.47</v>
      </c>
      <c r="D8" s="6">
        <f>Лист5!F22</f>
        <v>166.42000000000002</v>
      </c>
      <c r="E8" s="6">
        <f>Лист5!G22</f>
        <v>1195.73</v>
      </c>
      <c r="F8" s="6">
        <f>Лист5!H22</f>
        <v>35.545000000000002</v>
      </c>
      <c r="G8" s="6">
        <f>Лист5!J22</f>
        <v>0.29000000000000004</v>
      </c>
      <c r="H8" s="6">
        <f>Лист5!I22</f>
        <v>19.2</v>
      </c>
      <c r="I8" s="45">
        <f>Лист5!K22</f>
        <v>2.79</v>
      </c>
      <c r="J8" s="45">
        <f>Лист5!L22</f>
        <v>653.05999999999995</v>
      </c>
      <c r="K8" s="6">
        <f>Лист5!M22</f>
        <v>7.37</v>
      </c>
      <c r="L8" s="45">
        <f>Лист5!N22</f>
        <v>134.57999999999998</v>
      </c>
      <c r="M8" s="45">
        <f>Лист5!O22</f>
        <v>579.76</v>
      </c>
      <c r="N8" s="6"/>
      <c r="O8" s="6">
        <f>Лист5!Q22</f>
        <v>51.76</v>
      </c>
      <c r="P8" s="6">
        <f>Лист5!R22</f>
        <v>45.5</v>
      </c>
      <c r="Q8" s="6">
        <f>Лист5!S22</f>
        <v>197.25</v>
      </c>
      <c r="R8" s="6">
        <f>Лист5!T22</f>
        <v>1432.62</v>
      </c>
      <c r="S8" s="6">
        <f>Лист5!U22</f>
        <v>39.165000000000006</v>
      </c>
      <c r="T8" s="6">
        <f>Лист5!W22</f>
        <v>0.3075</v>
      </c>
      <c r="U8" s="6">
        <f>Лист5!V22</f>
        <v>21</v>
      </c>
      <c r="V8" s="45">
        <f>Лист5!X22</f>
        <v>2.94</v>
      </c>
      <c r="W8" s="6">
        <f>Лист5!Y22</f>
        <v>724.69</v>
      </c>
      <c r="X8" s="6">
        <f>Лист5!Z22</f>
        <v>8.5500000000000007</v>
      </c>
      <c r="Y8" s="45">
        <f>Лист5!AA22</f>
        <v>150.54</v>
      </c>
      <c r="Z8" s="45">
        <f>Лист5!AB22</f>
        <v>631.42999999999995</v>
      </c>
    </row>
    <row r="9" spans="1:26" x14ac:dyDescent="0.25">
      <c r="A9" s="27">
        <v>6</v>
      </c>
      <c r="B9" s="6">
        <f>Лист6!D24</f>
        <v>51.314999999999998</v>
      </c>
      <c r="C9" s="6">
        <f>Лист6!E24</f>
        <v>52.105000000000004</v>
      </c>
      <c r="D9" s="6">
        <f>Лист6!F24</f>
        <v>241.33500000000001</v>
      </c>
      <c r="E9" s="6">
        <f>Лист6!G24</f>
        <v>1459.1200000000001</v>
      </c>
      <c r="F9" s="6">
        <f>Лист6!H24</f>
        <v>33.094999999999999</v>
      </c>
      <c r="G9" s="6">
        <f>Лист6!J24</f>
        <v>0.34</v>
      </c>
      <c r="H9" s="6">
        <f>Лист6!I24</f>
        <v>71.600000000000009</v>
      </c>
      <c r="I9" s="45">
        <f>Лист6!K24</f>
        <v>1.6349999999999998</v>
      </c>
      <c r="J9" s="45">
        <f>Лист6!L24</f>
        <v>662</v>
      </c>
      <c r="K9" s="6">
        <f>Лист6!M24</f>
        <v>9.3350000000000009</v>
      </c>
      <c r="L9" s="45">
        <f>Лист6!N24</f>
        <v>195.2</v>
      </c>
      <c r="M9" s="45">
        <f>Лист6!O24</f>
        <v>743.75500000000011</v>
      </c>
      <c r="N9" s="6"/>
      <c r="O9" s="6">
        <f>Лист6!Q24</f>
        <v>58.665000000000006</v>
      </c>
      <c r="P9" s="6">
        <f>Лист6!R24</f>
        <v>57.660000000000004</v>
      </c>
      <c r="Q9" s="6">
        <f>Лист6!S24</f>
        <v>288.61750000000001</v>
      </c>
      <c r="R9" s="6">
        <f>Лист6!T24</f>
        <v>1695.4299999999998</v>
      </c>
      <c r="S9" s="6">
        <f>Лист6!R24</f>
        <v>57.660000000000004</v>
      </c>
      <c r="T9" s="6">
        <f>Лист6!W24</f>
        <v>0.36499999999999999</v>
      </c>
      <c r="U9" s="6">
        <f>Лист6!V24</f>
        <v>75.900000000000006</v>
      </c>
      <c r="V9" s="45">
        <f>Лист6!X24</f>
        <v>1.7000000000000002</v>
      </c>
      <c r="W9" s="6">
        <f>Лист6!Y24</f>
        <v>765.76666666999995</v>
      </c>
      <c r="X9" s="6">
        <f>Лист6!Z24</f>
        <v>10.635000000000002</v>
      </c>
      <c r="Y9" s="45">
        <f>Лист6!AA24</f>
        <v>248.01666667000001</v>
      </c>
      <c r="Z9" s="45">
        <f>Лист6!AB24</f>
        <v>851.4716666700001</v>
      </c>
    </row>
    <row r="10" spans="1:26" x14ac:dyDescent="0.25">
      <c r="A10" s="27">
        <v>7</v>
      </c>
      <c r="B10" s="6">
        <f>Лист7!D24</f>
        <v>46.19</v>
      </c>
      <c r="C10" s="6">
        <f>Лист7!E24</f>
        <v>40.620000000000005</v>
      </c>
      <c r="D10" s="6">
        <f>Лист7!F24</f>
        <v>163.38999999999999</v>
      </c>
      <c r="E10" s="6">
        <f>Лист7!G24</f>
        <v>1196.5999999999999</v>
      </c>
      <c r="F10" s="6">
        <f>Лист7!H24</f>
        <v>57.145000000000003</v>
      </c>
      <c r="G10" s="6">
        <f>Лист7!J24</f>
        <v>0.31000000000000005</v>
      </c>
      <c r="H10" s="6">
        <f>Лист7!I24</f>
        <v>53.6</v>
      </c>
      <c r="I10" s="45">
        <f>Лист7!K24</f>
        <v>3.6700000000000004</v>
      </c>
      <c r="J10" s="45">
        <f>Лист7!L24</f>
        <v>544.54</v>
      </c>
      <c r="K10" s="6">
        <f>Лист7!M24</f>
        <v>8.379999999999999</v>
      </c>
      <c r="L10" s="45">
        <f>Лист7!N24</f>
        <v>190.23000000000002</v>
      </c>
      <c r="M10" s="45">
        <f>Лист7!O24</f>
        <v>725.23</v>
      </c>
      <c r="N10" s="6"/>
      <c r="O10" s="6">
        <f>Лист7!Q24</f>
        <v>51.445</v>
      </c>
      <c r="P10" s="6">
        <f>Лист7!R24</f>
        <v>48.47</v>
      </c>
      <c r="Q10" s="6">
        <f>Лист7!S24</f>
        <v>178.73250000000002</v>
      </c>
      <c r="R10" s="6">
        <f>Лист7!T24</f>
        <v>1392.4925000000001</v>
      </c>
      <c r="S10" s="6">
        <f>Лист7!R24</f>
        <v>48.47</v>
      </c>
      <c r="T10" s="6">
        <f>Лист7!W24</f>
        <v>0.375</v>
      </c>
      <c r="U10" s="6">
        <f>Лист7!V24</f>
        <v>96.26</v>
      </c>
      <c r="V10" s="45">
        <f>Лист7!X24</f>
        <v>4.165</v>
      </c>
      <c r="W10" s="6">
        <f>Лист7!Y24</f>
        <v>610.86</v>
      </c>
      <c r="X10" s="6">
        <f>Лист7!Z24</f>
        <v>9.0650000000000013</v>
      </c>
      <c r="Y10" s="45">
        <f>Лист7!AA24</f>
        <v>221.595</v>
      </c>
      <c r="Z10" s="45">
        <f>Лист7!AB24</f>
        <v>825.85500000000002</v>
      </c>
    </row>
    <row r="11" spans="1:26" x14ac:dyDescent="0.25">
      <c r="A11" s="27">
        <v>8</v>
      </c>
      <c r="B11" s="6">
        <f>Лист8!D24</f>
        <v>40.590000000000003</v>
      </c>
      <c r="C11" s="6">
        <f>Лист8!E24</f>
        <v>61.974999999999994</v>
      </c>
      <c r="D11" s="6">
        <f>Лист8!F24</f>
        <v>151.14999999999998</v>
      </c>
      <c r="E11" s="6">
        <f>Лист8!G24</f>
        <v>1505.06</v>
      </c>
      <c r="F11" s="6">
        <f>Лист8!H24</f>
        <v>35.319000000000003</v>
      </c>
      <c r="G11" s="6">
        <f>Лист8!J24</f>
        <v>0.318</v>
      </c>
      <c r="H11" s="6">
        <f>Лист8!I24</f>
        <v>90.018000000000001</v>
      </c>
      <c r="I11" s="45">
        <f>Лист8!K24</f>
        <v>4.5040000000000004</v>
      </c>
      <c r="J11" s="45">
        <f>Лист8!L24</f>
        <v>574.65</v>
      </c>
      <c r="K11" s="6">
        <f>Лист8!M24</f>
        <v>6.3800000000000008</v>
      </c>
      <c r="L11" s="45">
        <f>Лист8!N24</f>
        <v>150.958</v>
      </c>
      <c r="M11" s="45">
        <f>Лист8!O24</f>
        <v>548.52200000000005</v>
      </c>
      <c r="N11" s="6"/>
      <c r="O11" s="6">
        <f>Лист8!Q24</f>
        <v>43.489999999999995</v>
      </c>
      <c r="P11" s="6">
        <f>Лист8!R24</f>
        <v>61.240000000000009</v>
      </c>
      <c r="Q11" s="6">
        <f>Лист8!S24</f>
        <v>178.62</v>
      </c>
      <c r="R11" s="6">
        <f>Лист8!T24</f>
        <v>1595.52</v>
      </c>
      <c r="S11" s="6">
        <f>Лист8!R24</f>
        <v>61.240000000000009</v>
      </c>
      <c r="T11" s="6">
        <f>Лист8!W24</f>
        <v>0.36199999999999999</v>
      </c>
      <c r="U11" s="6">
        <f>Лист8!V24</f>
        <v>100.018</v>
      </c>
      <c r="V11" s="45">
        <f>Лист8!X24</f>
        <v>4.3140000000000001</v>
      </c>
      <c r="W11" s="6">
        <f>Лист8!Y24</f>
        <v>625.85</v>
      </c>
      <c r="X11" s="6">
        <f>Лист8!Z24</f>
        <v>6.73</v>
      </c>
      <c r="Y11" s="45">
        <f>Лист8!AA24</f>
        <v>188.34800000000001</v>
      </c>
      <c r="Z11" s="45">
        <f>Лист8!AB24</f>
        <v>717.52200000000005</v>
      </c>
    </row>
    <row r="12" spans="1:26" x14ac:dyDescent="0.25">
      <c r="A12" s="27">
        <v>9</v>
      </c>
      <c r="B12" s="6">
        <f>Лист9!D24</f>
        <v>42.93</v>
      </c>
      <c r="C12" s="6">
        <f>Лист9!E24</f>
        <v>52.8</v>
      </c>
      <c r="D12" s="6">
        <f>Лист9!F24</f>
        <v>216.24</v>
      </c>
      <c r="E12" s="6">
        <f>Лист9!G24</f>
        <v>1510.7000000000003</v>
      </c>
      <c r="F12" s="6">
        <f>Лист9!H24</f>
        <v>25.51</v>
      </c>
      <c r="G12" s="6">
        <f>Лист9!J24</f>
        <v>0.65</v>
      </c>
      <c r="H12" s="6">
        <f>Лист9!I24</f>
        <v>94.399999999999991</v>
      </c>
      <c r="I12" s="45">
        <f>Лист9!K24</f>
        <v>2.77</v>
      </c>
      <c r="J12" s="45">
        <f>Лист9!L24</f>
        <v>584.97</v>
      </c>
      <c r="K12" s="6">
        <f>Лист9!M24</f>
        <v>8.1700000000000017</v>
      </c>
      <c r="L12" s="45">
        <f>Лист9!N24</f>
        <v>329.92</v>
      </c>
      <c r="M12" s="45">
        <f>Лист9!O24</f>
        <v>739.25</v>
      </c>
      <c r="N12" s="6"/>
      <c r="O12" s="6">
        <f>Лист9!Q24</f>
        <v>43.39</v>
      </c>
      <c r="P12" s="6">
        <f>Лист9!R24</f>
        <v>56.58</v>
      </c>
      <c r="Q12" s="6">
        <f>Лист9!S24</f>
        <v>235.32999999999998</v>
      </c>
      <c r="R12" s="6">
        <f>Лист9!T24</f>
        <v>1638.3799999999999</v>
      </c>
      <c r="S12" s="6">
        <f>Лист9!R24</f>
        <v>56.58</v>
      </c>
      <c r="T12" s="6">
        <f>Лист9!W24</f>
        <v>0.73</v>
      </c>
      <c r="U12" s="6">
        <f>Лист9!V24</f>
        <v>95.19</v>
      </c>
      <c r="V12" s="45">
        <f>Лист9!X24</f>
        <v>2.95</v>
      </c>
      <c r="W12" s="6">
        <f>Лист9!Y24</f>
        <v>622.24</v>
      </c>
      <c r="X12" s="6">
        <f>Лист9!Z24</f>
        <v>8.6999999999999993</v>
      </c>
      <c r="Y12" s="45">
        <f>Лист9!AA24</f>
        <v>343.69000000000005</v>
      </c>
      <c r="Z12" s="45">
        <f>Лист9!AB24</f>
        <v>770.34000000000015</v>
      </c>
    </row>
    <row r="13" spans="1:26" x14ac:dyDescent="0.25">
      <c r="A13" s="27">
        <v>10</v>
      </c>
      <c r="B13" s="6">
        <f>Лист10!D23</f>
        <v>56.015000000000001</v>
      </c>
      <c r="C13" s="6">
        <f>Лист10!E23</f>
        <v>57.884999999999991</v>
      </c>
      <c r="D13" s="6">
        <f>Лист10!F23</f>
        <v>178.41500000000002</v>
      </c>
      <c r="E13" s="6">
        <f>Лист10!G23</f>
        <v>1421.6599999999999</v>
      </c>
      <c r="F13" s="6">
        <f>Лист10!H23</f>
        <v>39.935000000000002</v>
      </c>
      <c r="G13" s="6">
        <f>Лист10!J23</f>
        <v>3.16</v>
      </c>
      <c r="H13" s="6">
        <f>Лист10!I23</f>
        <v>83.62</v>
      </c>
      <c r="I13" s="45">
        <f>Лист10!K23</f>
        <v>4.6550000000000002</v>
      </c>
      <c r="J13" s="45">
        <f>Лист10!L23</f>
        <v>521.92500000000007</v>
      </c>
      <c r="K13" s="6">
        <f>Лист10!M23</f>
        <v>16.324999999999999</v>
      </c>
      <c r="L13" s="45">
        <f>Лист10!N23</f>
        <v>140.15</v>
      </c>
      <c r="M13" s="45">
        <f>Лист10!O23</f>
        <v>592.57499999999993</v>
      </c>
      <c r="N13" s="6"/>
      <c r="O13" s="6">
        <f>Лист10!Q23</f>
        <v>61.634999999999991</v>
      </c>
      <c r="P13" s="6">
        <f>Лист10!R23</f>
        <v>64.995000000000005</v>
      </c>
      <c r="Q13" s="6">
        <f>Лист10!S23</f>
        <v>211.56</v>
      </c>
      <c r="R13" s="6">
        <f>Лист10!T23</f>
        <v>1711.89</v>
      </c>
      <c r="S13" s="6">
        <f>Лист10!R23</f>
        <v>64.995000000000005</v>
      </c>
      <c r="T13" s="6">
        <f>Лист10!W23</f>
        <v>3.25</v>
      </c>
      <c r="U13" s="6">
        <f>Лист10!V23</f>
        <v>91.35499999999999</v>
      </c>
      <c r="V13" s="45">
        <f>Лист10!X23</f>
        <v>5.0075000000000003</v>
      </c>
      <c r="W13" s="6">
        <f>Лист10!Y23</f>
        <v>611.19499999999994</v>
      </c>
      <c r="X13" s="6">
        <f>Лист10!Z23</f>
        <v>31.865000000000002</v>
      </c>
      <c r="Y13" s="45">
        <f>Лист10!AA23</f>
        <v>191.54250000000002</v>
      </c>
      <c r="Z13" s="45">
        <f>Лист10!AB23</f>
        <v>736.52250000000004</v>
      </c>
    </row>
    <row r="14" spans="1:26" ht="24" customHeight="1" x14ac:dyDescent="0.25">
      <c r="A14" s="29" t="s">
        <v>28</v>
      </c>
      <c r="B14" s="30">
        <f>(B4+B5+B6+B7+B8+B9+B10+B11+B12+B13)/10</f>
        <v>48.148999999999994</v>
      </c>
      <c r="C14" s="30">
        <f t="shared" ref="C14:X14" si="0">(C4+C5+C6+C7+C8+C9+C10+C11+C12+C13)/10</f>
        <v>50.832999999999998</v>
      </c>
      <c r="D14" s="30">
        <f t="shared" si="0"/>
        <v>187.40299999999999</v>
      </c>
      <c r="E14" s="30">
        <f t="shared" si="0"/>
        <v>1407.461</v>
      </c>
      <c r="F14" s="30">
        <f t="shared" si="0"/>
        <v>41.176900000000003</v>
      </c>
      <c r="G14" s="30">
        <f t="shared" si="0"/>
        <v>0.68369999999999997</v>
      </c>
      <c r="H14" s="30">
        <f t="shared" si="0"/>
        <v>75.813099999999991</v>
      </c>
      <c r="I14" s="30">
        <f>(I4+I5+I6+I7+I8+I9+I10+I11+I12+I13)/10</f>
        <v>3.6879</v>
      </c>
      <c r="J14" s="30">
        <f t="shared" si="0"/>
        <v>553.83500000000004</v>
      </c>
      <c r="K14" s="30">
        <f t="shared" si="0"/>
        <v>9.2560000000000002</v>
      </c>
      <c r="L14" s="30">
        <f>(L4+L5+L6+L7+L8+L9+L10+L11+L12+L13)/10</f>
        <v>192.73180000000002</v>
      </c>
      <c r="M14" s="30">
        <f>(M4+M5+M6+M7+M8+M9+M10+M11+M12+M13)/10</f>
        <v>686.49019999999996</v>
      </c>
      <c r="N14" s="28"/>
      <c r="O14" s="30">
        <f>(O4+O5+O6+O7+O8+O9+O10+O11+O12+O13)/10</f>
        <v>51.295000000000002</v>
      </c>
      <c r="P14" s="30">
        <f t="shared" si="0"/>
        <v>54.353999999999999</v>
      </c>
      <c r="Q14" s="30">
        <f t="shared" si="0"/>
        <v>208.78125</v>
      </c>
      <c r="R14" s="30">
        <f t="shared" si="0"/>
        <v>1570.7504999999999</v>
      </c>
      <c r="S14" s="30">
        <f t="shared" si="0"/>
        <v>48.241</v>
      </c>
      <c r="T14" s="30">
        <f t="shared" si="0"/>
        <v>0.74745000000000006</v>
      </c>
      <c r="U14" s="30">
        <f t="shared" si="0"/>
        <v>83.120800000000003</v>
      </c>
      <c r="V14" s="30">
        <f>(V4+V5+V6+V7+V8+V9+V10+V11+V12+V13)/10</f>
        <v>3.86015</v>
      </c>
      <c r="W14" s="30">
        <f t="shared" si="0"/>
        <v>599.59616666699992</v>
      </c>
      <c r="X14" s="30" t="e">
        <f t="shared" si="0"/>
        <v>#REF!</v>
      </c>
      <c r="Y14" s="30">
        <f>(Y4+Y5+Y6+Y7+Y8+Y9+Y10+Y11+Y12+Y13)/10</f>
        <v>234.07271666700004</v>
      </c>
      <c r="Z14" s="30">
        <f>(Z4+Z5+Z6+Z7+Z8+Z9+Z10+Z11+Z12+Z13)/10</f>
        <v>765.92261666699994</v>
      </c>
    </row>
    <row r="19" spans="7:7" x14ac:dyDescent="0.25">
      <c r="G19" s="31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AF14"/>
  <sheetViews>
    <sheetView workbookViewId="0">
      <selection activeCell="G19" sqref="G19"/>
    </sheetView>
  </sheetViews>
  <sheetFormatPr defaultRowHeight="15" x14ac:dyDescent="0.25"/>
  <sheetData>
    <row r="14" spans="5:32" x14ac:dyDescent="0.25">
      <c r="E14" s="45">
        <v>118</v>
      </c>
      <c r="F14" s="43" t="s">
        <v>85</v>
      </c>
      <c r="G14" s="48">
        <v>10</v>
      </c>
      <c r="H14" s="47">
        <v>3.75</v>
      </c>
      <c r="I14" s="47">
        <v>4.9000000000000004</v>
      </c>
      <c r="J14" s="47">
        <v>37.200000000000003</v>
      </c>
      <c r="K14" s="47">
        <v>208.5</v>
      </c>
      <c r="L14" s="47">
        <v>0</v>
      </c>
      <c r="M14" s="47">
        <v>0</v>
      </c>
      <c r="N14" s="47">
        <v>0.04</v>
      </c>
      <c r="O14" s="47">
        <v>0</v>
      </c>
      <c r="P14" s="47">
        <v>2.5000000000000001E-2</v>
      </c>
      <c r="Q14" s="47">
        <v>1.05</v>
      </c>
      <c r="R14" s="47">
        <v>0</v>
      </c>
      <c r="S14" s="47">
        <v>0</v>
      </c>
      <c r="T14" s="48">
        <v>10</v>
      </c>
      <c r="U14" s="47">
        <v>3.75</v>
      </c>
      <c r="V14" s="47">
        <v>4.9000000000000004</v>
      </c>
      <c r="W14" s="47">
        <v>37.200000000000003</v>
      </c>
      <c r="X14" s="47">
        <v>208.5</v>
      </c>
      <c r="Y14" s="47">
        <v>0</v>
      </c>
      <c r="Z14" s="47">
        <v>0</v>
      </c>
      <c r="AA14" s="47">
        <v>0.04</v>
      </c>
      <c r="AB14" s="47">
        <v>0</v>
      </c>
      <c r="AC14" s="47">
        <v>2.5000000000000001E-2</v>
      </c>
      <c r="AD14" s="47">
        <v>1.05</v>
      </c>
      <c r="AE14" s="47">
        <v>0</v>
      </c>
      <c r="AF14" s="4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zoomScaleNormal="100" workbookViewId="0">
      <selection activeCell="A14" sqref="A14:AB14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65</v>
      </c>
      <c r="B5" s="1" t="s">
        <v>0</v>
      </c>
      <c r="C5" s="1" t="s">
        <v>31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32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80" t="s">
        <v>14</v>
      </c>
      <c r="Z5" s="80"/>
      <c r="AA5" s="80"/>
      <c r="AB5" s="80"/>
    </row>
    <row r="6" spans="1:34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37</v>
      </c>
      <c r="W6" s="1" t="s">
        <v>38</v>
      </c>
      <c r="X6" s="1" t="s">
        <v>39</v>
      </c>
      <c r="Y6" s="1" t="s">
        <v>8</v>
      </c>
      <c r="Z6" s="1" t="s">
        <v>12</v>
      </c>
      <c r="AA6" s="1" t="s">
        <v>35</v>
      </c>
      <c r="AB6" s="1" t="s">
        <v>36</v>
      </c>
      <c r="AC6" s="59"/>
      <c r="AD6" s="25"/>
    </row>
    <row r="7" spans="1:34" ht="15" customHeight="1" x14ac:dyDescent="0.25">
      <c r="A7" s="45">
        <v>189</v>
      </c>
      <c r="B7" s="43" t="s">
        <v>116</v>
      </c>
      <c r="C7" s="46" t="s">
        <v>112</v>
      </c>
      <c r="D7" s="47">
        <v>6.21</v>
      </c>
      <c r="E7" s="47">
        <v>9.9600000000000009</v>
      </c>
      <c r="F7" s="47">
        <v>4.88</v>
      </c>
      <c r="G7" s="47">
        <v>150.24</v>
      </c>
      <c r="H7" s="47">
        <v>0.14000000000000001</v>
      </c>
      <c r="I7" s="47">
        <v>0</v>
      </c>
      <c r="J7" s="47">
        <v>0.06</v>
      </c>
      <c r="K7" s="47">
        <v>0.65</v>
      </c>
      <c r="L7" s="47">
        <v>27.53</v>
      </c>
      <c r="M7" s="47">
        <v>0.93</v>
      </c>
      <c r="N7" s="47">
        <v>21.29</v>
      </c>
      <c r="O7" s="47">
        <v>112</v>
      </c>
      <c r="P7" s="46" t="s">
        <v>112</v>
      </c>
      <c r="Q7" s="47">
        <v>6.21</v>
      </c>
      <c r="R7" s="47">
        <v>9.9600000000000009</v>
      </c>
      <c r="S7" s="47">
        <v>4.88</v>
      </c>
      <c r="T7" s="47">
        <v>150.24</v>
      </c>
      <c r="U7" s="47">
        <v>0.14000000000000001</v>
      </c>
      <c r="V7" s="47">
        <v>0</v>
      </c>
      <c r="W7" s="47">
        <v>0.06</v>
      </c>
      <c r="X7" s="47">
        <v>0.65</v>
      </c>
      <c r="Y7" s="47">
        <v>27.53</v>
      </c>
      <c r="Z7" s="47">
        <v>0.93</v>
      </c>
      <c r="AA7" s="47">
        <v>21.29</v>
      </c>
      <c r="AB7" s="47">
        <v>112</v>
      </c>
    </row>
    <row r="8" spans="1:34" ht="13.5" customHeight="1" x14ac:dyDescent="0.25">
      <c r="A8" s="45">
        <v>241</v>
      </c>
      <c r="B8" s="45" t="s">
        <v>47</v>
      </c>
      <c r="C8" s="46">
        <v>150</v>
      </c>
      <c r="D8" s="47">
        <v>3.15</v>
      </c>
      <c r="E8" s="47">
        <v>6</v>
      </c>
      <c r="F8" s="47">
        <v>17.350000000000001</v>
      </c>
      <c r="G8" s="47">
        <v>138</v>
      </c>
      <c r="H8" s="47">
        <v>5.0999999999999996</v>
      </c>
      <c r="I8" s="47">
        <v>1.4999999999999999E-2</v>
      </c>
      <c r="J8" s="47">
        <v>0.13500000000000001</v>
      </c>
      <c r="K8" s="47">
        <v>0.19500000000000001</v>
      </c>
      <c r="L8" s="47">
        <v>39</v>
      </c>
      <c r="M8" s="47">
        <v>1.05</v>
      </c>
      <c r="N8" s="47">
        <v>24.24</v>
      </c>
      <c r="O8" s="47">
        <v>73.959999999999994</v>
      </c>
      <c r="P8" s="46">
        <v>150</v>
      </c>
      <c r="Q8" s="47">
        <v>3.15</v>
      </c>
      <c r="R8" s="47">
        <v>6</v>
      </c>
      <c r="S8" s="47">
        <v>17.350000000000001</v>
      </c>
      <c r="T8" s="47">
        <v>138</v>
      </c>
      <c r="U8" s="47">
        <v>5.0999999999999996</v>
      </c>
      <c r="V8" s="47">
        <v>1.4999999999999999E-2</v>
      </c>
      <c r="W8" s="47">
        <v>0.13500000000000001</v>
      </c>
      <c r="X8" s="47">
        <v>0.19500000000000001</v>
      </c>
      <c r="Y8" s="47">
        <v>39</v>
      </c>
      <c r="Z8" s="47">
        <v>1.05</v>
      </c>
      <c r="AA8" s="47">
        <v>24.24</v>
      </c>
      <c r="AB8" s="47">
        <v>73.959999999999994</v>
      </c>
    </row>
    <row r="9" spans="1:34" ht="12.75" customHeight="1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8">
        <v>40</v>
      </c>
      <c r="Q9" s="47">
        <v>3.2</v>
      </c>
      <c r="R9" s="47">
        <v>0.4</v>
      </c>
      <c r="S9" s="47">
        <v>19</v>
      </c>
      <c r="T9" s="47">
        <v>94</v>
      </c>
      <c r="U9" s="47">
        <v>0</v>
      </c>
      <c r="V9" s="47">
        <v>0</v>
      </c>
      <c r="W9" s="47">
        <v>0</v>
      </c>
      <c r="X9" s="47">
        <v>0</v>
      </c>
      <c r="Y9" s="47">
        <v>8.6999999999999993</v>
      </c>
      <c r="Z9" s="47">
        <v>0.4</v>
      </c>
      <c r="AA9" s="47">
        <v>13.2</v>
      </c>
      <c r="AB9" s="47">
        <v>30.6</v>
      </c>
      <c r="AC9" s="58"/>
      <c r="AD9" s="58"/>
      <c r="AE9" s="58"/>
      <c r="AF9" s="58"/>
      <c r="AG9" s="58"/>
      <c r="AH9" s="58"/>
    </row>
    <row r="10" spans="1:34" ht="12.75" customHeight="1" x14ac:dyDescent="0.25">
      <c r="A10" s="45">
        <v>282</v>
      </c>
      <c r="B10" s="45" t="s">
        <v>83</v>
      </c>
      <c r="C10" s="51">
        <v>200</v>
      </c>
      <c r="D10" s="47">
        <v>0.12</v>
      </c>
      <c r="E10" s="47">
        <v>0</v>
      </c>
      <c r="F10" s="47">
        <v>12.04</v>
      </c>
      <c r="G10" s="47">
        <v>48.64</v>
      </c>
      <c r="H10" s="47">
        <v>0</v>
      </c>
      <c r="I10" s="47">
        <v>0</v>
      </c>
      <c r="J10" s="47">
        <v>0</v>
      </c>
      <c r="K10" s="47">
        <v>0</v>
      </c>
      <c r="L10" s="47">
        <v>11</v>
      </c>
      <c r="M10" s="47">
        <v>0</v>
      </c>
      <c r="N10" s="47">
        <v>0.6</v>
      </c>
      <c r="O10" s="47">
        <v>1.98</v>
      </c>
      <c r="P10" s="51">
        <v>200</v>
      </c>
      <c r="Q10" s="47">
        <v>0.12</v>
      </c>
      <c r="R10" s="47">
        <v>0</v>
      </c>
      <c r="S10" s="47">
        <v>12.04</v>
      </c>
      <c r="T10" s="47">
        <v>48.64</v>
      </c>
      <c r="U10" s="47">
        <v>0</v>
      </c>
      <c r="V10" s="47">
        <v>0</v>
      </c>
      <c r="W10" s="47">
        <v>0</v>
      </c>
      <c r="X10" s="47">
        <v>0</v>
      </c>
      <c r="Y10" s="47">
        <v>11</v>
      </c>
      <c r="Z10" s="47">
        <v>0</v>
      </c>
      <c r="AA10" s="47">
        <v>0.6</v>
      </c>
      <c r="AB10" s="47">
        <v>1.98</v>
      </c>
      <c r="AC10" s="58"/>
      <c r="AD10" s="58"/>
      <c r="AE10" s="58"/>
      <c r="AF10" s="58"/>
      <c r="AG10" s="58"/>
      <c r="AH10" s="58"/>
    </row>
    <row r="11" spans="1:34" ht="12.75" customHeight="1" x14ac:dyDescent="0.25">
      <c r="A11" s="39"/>
      <c r="B11" s="43"/>
      <c r="C11" s="44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4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58"/>
      <c r="AD11" s="58"/>
      <c r="AE11" s="58"/>
      <c r="AF11" s="58"/>
      <c r="AG11" s="58"/>
      <c r="AH11" s="58"/>
    </row>
    <row r="12" spans="1:34" ht="11.25" customHeight="1" x14ac:dyDescent="0.25">
      <c r="A12" s="6"/>
      <c r="B12" s="8" t="s">
        <v>15</v>
      </c>
      <c r="C12" s="4"/>
      <c r="D12" s="16">
        <f t="shared" ref="D12:O12" si="0">SUM(D7:D11)</f>
        <v>12.679999999999998</v>
      </c>
      <c r="E12" s="16">
        <f t="shared" si="0"/>
        <v>16.36</v>
      </c>
      <c r="F12" s="16">
        <f t="shared" si="0"/>
        <v>53.27</v>
      </c>
      <c r="G12" s="16">
        <f t="shared" si="0"/>
        <v>430.88</v>
      </c>
      <c r="H12" s="16">
        <f t="shared" si="0"/>
        <v>5.2399999999999993</v>
      </c>
      <c r="I12" s="16">
        <f t="shared" si="0"/>
        <v>1.4999999999999999E-2</v>
      </c>
      <c r="J12" s="16">
        <f t="shared" si="0"/>
        <v>0.19500000000000001</v>
      </c>
      <c r="K12" s="16">
        <f t="shared" si="0"/>
        <v>0.84499999999999997</v>
      </c>
      <c r="L12" s="16">
        <f t="shared" si="0"/>
        <v>86.23</v>
      </c>
      <c r="M12" s="16">
        <f t="shared" si="0"/>
        <v>2.38</v>
      </c>
      <c r="N12" s="16">
        <f t="shared" si="0"/>
        <v>59.330000000000005</v>
      </c>
      <c r="O12" s="16">
        <f t="shared" si="0"/>
        <v>218.53999999999996</v>
      </c>
      <c r="P12" s="19"/>
      <c r="Q12" s="16">
        <f t="shared" ref="Q12:AB12" si="1">SUM(Q7:Q11)</f>
        <v>12.679999999999998</v>
      </c>
      <c r="R12" s="16">
        <f t="shared" si="1"/>
        <v>16.36</v>
      </c>
      <c r="S12" s="16">
        <f t="shared" si="1"/>
        <v>53.27</v>
      </c>
      <c r="T12" s="16">
        <f t="shared" si="1"/>
        <v>430.88</v>
      </c>
      <c r="U12" s="16">
        <f t="shared" si="1"/>
        <v>5.2399999999999993</v>
      </c>
      <c r="V12" s="16">
        <f t="shared" si="1"/>
        <v>1.4999999999999999E-2</v>
      </c>
      <c r="W12" s="16">
        <f t="shared" si="1"/>
        <v>0.19500000000000001</v>
      </c>
      <c r="X12" s="16">
        <f t="shared" si="1"/>
        <v>0.84499999999999997</v>
      </c>
      <c r="Y12" s="16">
        <f t="shared" si="1"/>
        <v>86.23</v>
      </c>
      <c r="Z12" s="16">
        <f t="shared" si="1"/>
        <v>2.38</v>
      </c>
      <c r="AA12" s="16">
        <f t="shared" si="1"/>
        <v>59.330000000000005</v>
      </c>
      <c r="AB12" s="16">
        <f t="shared" si="1"/>
        <v>218.53999999999996</v>
      </c>
      <c r="AC12" s="25"/>
      <c r="AD12" s="25"/>
      <c r="AE12" s="25"/>
      <c r="AF12" s="25"/>
      <c r="AG12" s="25"/>
      <c r="AH12" s="25"/>
    </row>
    <row r="13" spans="1:34" ht="18" customHeight="1" x14ac:dyDescent="0.25">
      <c r="A13" s="6"/>
      <c r="B13" s="5" t="s">
        <v>9</v>
      </c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0.25" customHeight="1" x14ac:dyDescent="0.25">
      <c r="A14" s="69">
        <v>11</v>
      </c>
      <c r="B14" s="54" t="s">
        <v>118</v>
      </c>
      <c r="C14" s="40">
        <v>80</v>
      </c>
      <c r="D14" s="56">
        <v>2.7</v>
      </c>
      <c r="E14" s="56">
        <v>2.8</v>
      </c>
      <c r="F14" s="56">
        <v>8.3000000000000007</v>
      </c>
      <c r="G14" s="56">
        <v>56.4</v>
      </c>
      <c r="H14" s="56">
        <v>1.3</v>
      </c>
      <c r="I14" s="56">
        <v>0</v>
      </c>
      <c r="J14" s="56">
        <v>0</v>
      </c>
      <c r="K14" s="56">
        <v>2.7</v>
      </c>
      <c r="L14" s="56">
        <v>51</v>
      </c>
      <c r="M14" s="56">
        <v>0.7</v>
      </c>
      <c r="N14" s="56">
        <v>18</v>
      </c>
      <c r="O14" s="56">
        <v>36</v>
      </c>
      <c r="P14" s="40">
        <v>100</v>
      </c>
      <c r="Q14" s="56">
        <v>4.5</v>
      </c>
      <c r="R14" s="56">
        <v>3.7</v>
      </c>
      <c r="S14" s="56">
        <v>11.62</v>
      </c>
      <c r="T14" s="56">
        <v>94</v>
      </c>
      <c r="U14" s="56">
        <v>2.25</v>
      </c>
      <c r="V14" s="56">
        <v>0</v>
      </c>
      <c r="W14" s="56">
        <v>0</v>
      </c>
      <c r="X14" s="56">
        <v>4.5</v>
      </c>
      <c r="Y14" s="56">
        <v>85</v>
      </c>
      <c r="Z14" s="56">
        <v>1.1200000000000001</v>
      </c>
      <c r="AA14" s="56">
        <v>30.37</v>
      </c>
      <c r="AB14" s="56">
        <v>60</v>
      </c>
      <c r="AC14" s="25"/>
      <c r="AD14" s="25"/>
      <c r="AE14" s="25"/>
      <c r="AF14" s="25"/>
      <c r="AG14" s="25"/>
      <c r="AH14" s="25"/>
    </row>
    <row r="15" spans="1:34" x14ac:dyDescent="0.25">
      <c r="A15" s="45">
        <v>35</v>
      </c>
      <c r="B15" s="45" t="s">
        <v>54</v>
      </c>
      <c r="C15" s="46" t="s">
        <v>29</v>
      </c>
      <c r="D15" s="47">
        <v>4.4000000000000004</v>
      </c>
      <c r="E15" s="47">
        <v>7.12</v>
      </c>
      <c r="F15" s="47">
        <v>10.8</v>
      </c>
      <c r="G15" s="47">
        <v>118.91</v>
      </c>
      <c r="H15" s="47">
        <v>8</v>
      </c>
      <c r="I15" s="47">
        <v>0</v>
      </c>
      <c r="J15" s="47">
        <v>0</v>
      </c>
      <c r="K15" s="47">
        <v>2.08</v>
      </c>
      <c r="L15" s="47">
        <v>28</v>
      </c>
      <c r="M15" s="47">
        <v>1.76</v>
      </c>
      <c r="N15" s="47">
        <v>31.68</v>
      </c>
      <c r="O15" s="47">
        <v>116.8</v>
      </c>
      <c r="P15" s="46" t="s">
        <v>42</v>
      </c>
      <c r="Q15" s="50">
        <v>4.4850000000000003</v>
      </c>
      <c r="R15" s="50">
        <v>8.9250000000000007</v>
      </c>
      <c r="S15" s="50">
        <v>12.01</v>
      </c>
      <c r="T15" s="50">
        <v>146.56</v>
      </c>
      <c r="U15" s="50">
        <v>10.34</v>
      </c>
      <c r="V15" s="50">
        <v>0.01</v>
      </c>
      <c r="W15" s="50">
        <v>0.04</v>
      </c>
      <c r="X15" s="50">
        <v>2.5499999999999998</v>
      </c>
      <c r="Y15" s="50">
        <v>34.5</v>
      </c>
      <c r="Z15" s="50">
        <v>2.2000000000000002</v>
      </c>
      <c r="AA15" s="50">
        <v>39.619999999999997</v>
      </c>
      <c r="AB15" s="50">
        <v>145.6</v>
      </c>
      <c r="AC15" s="25"/>
      <c r="AD15" s="25"/>
      <c r="AE15" s="25"/>
      <c r="AF15" s="25"/>
      <c r="AG15" s="25"/>
      <c r="AH15" s="25"/>
    </row>
    <row r="16" spans="1:34" ht="11.25" customHeight="1" x14ac:dyDescent="0.25">
      <c r="A16" s="56">
        <v>172</v>
      </c>
      <c r="B16" s="56" t="s">
        <v>55</v>
      </c>
      <c r="C16" s="39" t="s">
        <v>101</v>
      </c>
      <c r="D16" s="56">
        <v>15.42</v>
      </c>
      <c r="E16" s="56">
        <v>8.35</v>
      </c>
      <c r="F16" s="56">
        <v>13.22</v>
      </c>
      <c r="G16" s="56">
        <v>176.7</v>
      </c>
      <c r="H16" s="56">
        <v>9</v>
      </c>
      <c r="I16" s="56">
        <v>0</v>
      </c>
      <c r="J16" s="56">
        <v>0.08</v>
      </c>
      <c r="K16" s="56">
        <v>3.08</v>
      </c>
      <c r="L16" s="56">
        <v>26.6</v>
      </c>
      <c r="M16" s="56">
        <v>0.85</v>
      </c>
      <c r="N16" s="56">
        <v>46.88</v>
      </c>
      <c r="O16" s="56">
        <v>119.1</v>
      </c>
      <c r="P16" s="39" t="s">
        <v>101</v>
      </c>
      <c r="Q16" s="56">
        <v>15.42</v>
      </c>
      <c r="R16" s="56">
        <v>8.35</v>
      </c>
      <c r="S16" s="56">
        <v>13.22</v>
      </c>
      <c r="T16" s="56">
        <v>176.7</v>
      </c>
      <c r="U16" s="56">
        <v>9</v>
      </c>
      <c r="V16" s="56">
        <v>0</v>
      </c>
      <c r="W16" s="56">
        <v>0.08</v>
      </c>
      <c r="X16" s="56">
        <v>3.08</v>
      </c>
      <c r="Y16" s="56">
        <v>26.6</v>
      </c>
      <c r="Z16" s="56">
        <v>0.85</v>
      </c>
      <c r="AA16" s="56">
        <v>46.88</v>
      </c>
      <c r="AB16" s="56">
        <v>119.1</v>
      </c>
      <c r="AC16" s="25"/>
      <c r="AD16" s="25"/>
      <c r="AE16" s="25"/>
      <c r="AF16" s="25"/>
      <c r="AG16" s="25"/>
      <c r="AH16" s="25"/>
    </row>
    <row r="17" spans="1:34" ht="12" customHeight="1" x14ac:dyDescent="0.25">
      <c r="A17" s="45">
        <v>402</v>
      </c>
      <c r="B17" s="45" t="s">
        <v>67</v>
      </c>
      <c r="C17" s="51">
        <v>150</v>
      </c>
      <c r="D17" s="47">
        <v>3.97</v>
      </c>
      <c r="E17" s="47">
        <v>8.61</v>
      </c>
      <c r="F17" s="47">
        <v>32.869999999999997</v>
      </c>
      <c r="G17" s="47">
        <v>219.19</v>
      </c>
      <c r="H17" s="47">
        <v>0</v>
      </c>
      <c r="I17" s="47">
        <v>0</v>
      </c>
      <c r="J17" s="47">
        <v>0</v>
      </c>
      <c r="K17" s="47">
        <v>0.2</v>
      </c>
      <c r="L17" s="47">
        <v>4.8</v>
      </c>
      <c r="M17" s="47">
        <v>0.5</v>
      </c>
      <c r="N17" s="47">
        <v>8.3000000000000007</v>
      </c>
      <c r="O17" s="47">
        <v>28</v>
      </c>
      <c r="P17" s="51">
        <v>150</v>
      </c>
      <c r="Q17" s="47">
        <v>3.97</v>
      </c>
      <c r="R17" s="47">
        <v>8.61</v>
      </c>
      <c r="S17" s="47">
        <v>32.869999999999997</v>
      </c>
      <c r="T17" s="47">
        <v>219.19</v>
      </c>
      <c r="U17" s="47">
        <v>0</v>
      </c>
      <c r="V17" s="47">
        <v>0</v>
      </c>
      <c r="W17" s="47">
        <v>0</v>
      </c>
      <c r="X17" s="47">
        <v>0.2</v>
      </c>
      <c r="Y17" s="47">
        <v>4.8</v>
      </c>
      <c r="Z17" s="47">
        <v>0.5</v>
      </c>
      <c r="AA17" s="47">
        <v>8.3000000000000007</v>
      </c>
      <c r="AB17" s="47">
        <v>28</v>
      </c>
      <c r="AC17" s="25"/>
      <c r="AD17" s="25"/>
      <c r="AE17" s="25"/>
      <c r="AF17" s="25"/>
      <c r="AG17" s="25"/>
      <c r="AH17" s="25"/>
    </row>
    <row r="18" spans="1:34" ht="13.5" customHeight="1" x14ac:dyDescent="0.25">
      <c r="A18" s="45">
        <v>273</v>
      </c>
      <c r="B18" s="45" t="s">
        <v>102</v>
      </c>
      <c r="C18" s="67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67">
        <v>200</v>
      </c>
      <c r="Q18" s="56">
        <v>0.33</v>
      </c>
      <c r="R18" s="56">
        <v>0</v>
      </c>
      <c r="S18" s="56">
        <v>22.66</v>
      </c>
      <c r="T18" s="56">
        <v>91.98</v>
      </c>
      <c r="U18" s="56">
        <v>0.8</v>
      </c>
      <c r="V18" s="56">
        <v>0</v>
      </c>
      <c r="W18" s="56">
        <v>0</v>
      </c>
      <c r="X18" s="56">
        <v>0</v>
      </c>
      <c r="Y18" s="56">
        <v>10</v>
      </c>
      <c r="Z18" s="56">
        <v>0.6</v>
      </c>
      <c r="AA18" s="56">
        <v>22.33</v>
      </c>
      <c r="AB18" s="56">
        <v>26.33</v>
      </c>
      <c r="AC18" s="25"/>
      <c r="AD18" s="25"/>
      <c r="AE18" s="25"/>
      <c r="AF18" s="25"/>
      <c r="AG18" s="25"/>
      <c r="AH18" s="25"/>
    </row>
    <row r="19" spans="1:34" ht="13.5" customHeight="1" x14ac:dyDescent="0.25">
      <c r="A19" s="45">
        <v>114</v>
      </c>
      <c r="B19" s="43" t="s">
        <v>18</v>
      </c>
      <c r="C19" s="48">
        <v>40</v>
      </c>
      <c r="D19" s="47">
        <v>3.2</v>
      </c>
      <c r="E19" s="47">
        <v>0.4</v>
      </c>
      <c r="F19" s="47">
        <v>19</v>
      </c>
      <c r="G19" s="47">
        <v>94</v>
      </c>
      <c r="H19" s="47">
        <v>0</v>
      </c>
      <c r="I19" s="47">
        <v>0</v>
      </c>
      <c r="J19" s="47">
        <v>0</v>
      </c>
      <c r="K19" s="47">
        <v>0</v>
      </c>
      <c r="L19" s="47">
        <v>8.6999999999999993</v>
      </c>
      <c r="M19" s="47">
        <v>0.4</v>
      </c>
      <c r="N19" s="47">
        <v>13.2</v>
      </c>
      <c r="O19" s="47">
        <v>30.6</v>
      </c>
      <c r="P19" s="44">
        <v>50</v>
      </c>
      <c r="Q19" s="49">
        <v>4</v>
      </c>
      <c r="R19" s="49">
        <v>0.5</v>
      </c>
      <c r="S19" s="49">
        <v>24</v>
      </c>
      <c r="T19" s="49">
        <v>117.5</v>
      </c>
      <c r="U19" s="49">
        <v>0</v>
      </c>
      <c r="V19" s="49">
        <v>0</v>
      </c>
      <c r="W19" s="49">
        <v>0</v>
      </c>
      <c r="X19" s="49">
        <v>0</v>
      </c>
      <c r="Y19" s="49">
        <v>11</v>
      </c>
      <c r="Z19" s="49">
        <v>0.5</v>
      </c>
      <c r="AA19" s="49">
        <v>17</v>
      </c>
      <c r="AB19" s="49">
        <v>38</v>
      </c>
      <c r="AC19" s="25"/>
      <c r="AD19" s="25"/>
      <c r="AE19" s="25"/>
      <c r="AF19" s="25"/>
      <c r="AG19" s="25"/>
      <c r="AH19" s="25"/>
    </row>
    <row r="20" spans="1:34" ht="13.5" customHeight="1" x14ac:dyDescent="0.25">
      <c r="A20" s="45">
        <v>282</v>
      </c>
      <c r="B20" s="43" t="s">
        <v>111</v>
      </c>
      <c r="C20" s="48">
        <v>200</v>
      </c>
      <c r="D20" s="47">
        <v>0.68</v>
      </c>
      <c r="E20" s="47">
        <v>0</v>
      </c>
      <c r="F20" s="47">
        <v>21.01</v>
      </c>
      <c r="G20" s="47">
        <v>46.87</v>
      </c>
      <c r="H20" s="47">
        <v>3.6</v>
      </c>
      <c r="I20" s="47">
        <v>0</v>
      </c>
      <c r="J20" s="47">
        <v>0</v>
      </c>
      <c r="K20" s="47">
        <v>0</v>
      </c>
      <c r="L20" s="47">
        <v>14</v>
      </c>
      <c r="M20" s="47">
        <v>0.4</v>
      </c>
      <c r="N20" s="47">
        <v>5.4</v>
      </c>
      <c r="O20" s="47">
        <v>3.89</v>
      </c>
      <c r="P20" s="4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25"/>
      <c r="AD20" s="25"/>
      <c r="AE20" s="25"/>
      <c r="AF20" s="25"/>
      <c r="AG20" s="25"/>
      <c r="AH20" s="25"/>
    </row>
    <row r="21" spans="1:34" ht="12" customHeight="1" x14ac:dyDescent="0.25">
      <c r="A21" s="45">
        <v>118</v>
      </c>
      <c r="B21" s="43" t="s">
        <v>110</v>
      </c>
      <c r="C21" s="48">
        <v>17</v>
      </c>
      <c r="D21" s="47">
        <v>3.75</v>
      </c>
      <c r="E21" s="47">
        <v>4.9000000000000004</v>
      </c>
      <c r="F21" s="47">
        <v>37.200000000000003</v>
      </c>
      <c r="G21" s="47">
        <v>208.5</v>
      </c>
      <c r="H21" s="47">
        <v>0</v>
      </c>
      <c r="I21" s="47">
        <v>0</v>
      </c>
      <c r="J21" s="47">
        <v>0.04</v>
      </c>
      <c r="K21" s="47">
        <v>0</v>
      </c>
      <c r="L21" s="47">
        <v>2.5000000000000001E-2</v>
      </c>
      <c r="M21" s="47">
        <v>1.05</v>
      </c>
      <c r="N21" s="47">
        <v>0</v>
      </c>
      <c r="O21" s="47">
        <v>0</v>
      </c>
      <c r="P21" s="48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15"/>
      <c r="AD21" s="15"/>
      <c r="AE21" s="15"/>
      <c r="AF21" s="15"/>
      <c r="AG21" s="15"/>
      <c r="AH21" s="15"/>
    </row>
    <row r="22" spans="1:34" x14ac:dyDescent="0.25">
      <c r="A22" s="6"/>
      <c r="B22" s="8"/>
      <c r="C22" s="7"/>
      <c r="D22" s="17">
        <f>D14+D15+D16+D17+D18+D19+D21</f>
        <v>33.44</v>
      </c>
      <c r="E22" s="17">
        <f>E14+E15+E16+E17+E18+E19+E21</f>
        <v>32.18</v>
      </c>
      <c r="F22" s="17">
        <f>SUM(F15:F21)</f>
        <v>134.10000000000002</v>
      </c>
      <c r="G22" s="17">
        <f>G14+G15+G16+G17+G18+G19+G21</f>
        <v>873.7</v>
      </c>
      <c r="H22" s="17">
        <f t="shared" ref="H22:O22" si="2">SUM(H15:H21)</f>
        <v>20.6</v>
      </c>
      <c r="I22" s="17">
        <f t="shared" si="2"/>
        <v>0</v>
      </c>
      <c r="J22" s="17">
        <f t="shared" si="2"/>
        <v>0.12</v>
      </c>
      <c r="K22" s="17">
        <f t="shared" si="2"/>
        <v>5.36</v>
      </c>
      <c r="L22" s="17">
        <f t="shared" si="2"/>
        <v>82.125</v>
      </c>
      <c r="M22" s="17">
        <f t="shared" si="2"/>
        <v>4.96</v>
      </c>
      <c r="N22" s="17">
        <f t="shared" si="2"/>
        <v>105.46000000000001</v>
      </c>
      <c r="O22" s="17">
        <f t="shared" si="2"/>
        <v>298.39</v>
      </c>
      <c r="P22" s="20"/>
      <c r="Q22" s="18">
        <f>SUM(Q15:Q21)</f>
        <v>28.204999999999998</v>
      </c>
      <c r="R22" s="18">
        <f>R14+R15+R16+R17+R18+R19+R21</f>
        <v>30.085000000000001</v>
      </c>
      <c r="S22" s="18">
        <f t="shared" ref="S22:AB22" si="3">SUM(S15:S21)</f>
        <v>104.75999999999999</v>
      </c>
      <c r="T22" s="18">
        <f t="shared" si="3"/>
        <v>751.93000000000006</v>
      </c>
      <c r="U22" s="18">
        <f t="shared" si="3"/>
        <v>20.14</v>
      </c>
      <c r="V22" s="18">
        <f t="shared" si="3"/>
        <v>0.01</v>
      </c>
      <c r="W22" s="18">
        <f t="shared" si="3"/>
        <v>0.12</v>
      </c>
      <c r="X22" s="18">
        <f t="shared" si="3"/>
        <v>5.83</v>
      </c>
      <c r="Y22" s="18">
        <f t="shared" si="3"/>
        <v>86.9</v>
      </c>
      <c r="Z22" s="18">
        <f t="shared" si="3"/>
        <v>4.6500000000000004</v>
      </c>
      <c r="AA22" s="18">
        <f t="shared" si="3"/>
        <v>134.13</v>
      </c>
      <c r="AB22" s="18">
        <f t="shared" si="3"/>
        <v>357.03</v>
      </c>
    </row>
    <row r="23" spans="1:34" x14ac:dyDescent="0.25">
      <c r="A23" s="6"/>
      <c r="B23" s="1" t="s">
        <v>16</v>
      </c>
      <c r="C23" s="7"/>
      <c r="D23" s="33">
        <f t="shared" ref="D23:O23" si="4">D12+D22</f>
        <v>46.12</v>
      </c>
      <c r="E23" s="33">
        <f t="shared" si="4"/>
        <v>48.54</v>
      </c>
      <c r="F23" s="33">
        <f t="shared" si="4"/>
        <v>187.37000000000003</v>
      </c>
      <c r="G23" s="33">
        <f t="shared" si="4"/>
        <v>1304.58</v>
      </c>
      <c r="H23" s="33">
        <f t="shared" si="4"/>
        <v>25.84</v>
      </c>
      <c r="I23" s="33">
        <f t="shared" si="4"/>
        <v>1.4999999999999999E-2</v>
      </c>
      <c r="J23" s="33">
        <f t="shared" si="4"/>
        <v>0.315</v>
      </c>
      <c r="K23" s="33">
        <f t="shared" si="4"/>
        <v>6.2050000000000001</v>
      </c>
      <c r="L23" s="33">
        <f t="shared" si="4"/>
        <v>168.35500000000002</v>
      </c>
      <c r="M23" s="33">
        <f t="shared" si="4"/>
        <v>7.34</v>
      </c>
      <c r="N23" s="33">
        <f t="shared" si="4"/>
        <v>164.79000000000002</v>
      </c>
      <c r="O23" s="33">
        <f t="shared" si="4"/>
        <v>516.92999999999995</v>
      </c>
      <c r="P23" s="20"/>
      <c r="Q23" s="34">
        <f t="shared" ref="Q23:AB23" si="5">Q12+Q22</f>
        <v>40.884999999999998</v>
      </c>
      <c r="R23" s="34">
        <f t="shared" si="5"/>
        <v>46.445</v>
      </c>
      <c r="S23" s="34">
        <f t="shared" si="5"/>
        <v>158.03</v>
      </c>
      <c r="T23" s="34">
        <f t="shared" si="5"/>
        <v>1182.81</v>
      </c>
      <c r="U23" s="34">
        <f t="shared" si="5"/>
        <v>25.38</v>
      </c>
      <c r="V23" s="34">
        <f t="shared" si="5"/>
        <v>2.5000000000000001E-2</v>
      </c>
      <c r="W23" s="34">
        <f t="shared" si="5"/>
        <v>0.315</v>
      </c>
      <c r="X23" s="34">
        <f t="shared" si="5"/>
        <v>6.6749999999999998</v>
      </c>
      <c r="Y23" s="34">
        <f t="shared" si="5"/>
        <v>173.13</v>
      </c>
      <c r="Z23" s="34">
        <f t="shared" si="5"/>
        <v>7.03</v>
      </c>
      <c r="AA23" s="34">
        <f t="shared" si="5"/>
        <v>193.46</v>
      </c>
      <c r="AB23" s="34">
        <f t="shared" si="5"/>
        <v>575.56999999999994</v>
      </c>
    </row>
    <row r="24" spans="1:34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7" spans="1:34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workbookViewId="0">
      <selection activeCell="B4" sqref="B4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5" width="3.42578125" customWidth="1"/>
    <col min="26" max="26" width="4.7109375" customWidth="1"/>
    <col min="27" max="28" width="3.42578125" customWidth="1"/>
  </cols>
  <sheetData>
    <row r="1" spans="1:34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52" t="s">
        <v>66</v>
      </c>
      <c r="B5" s="1" t="s">
        <v>0</v>
      </c>
      <c r="C5" s="1" t="s">
        <v>31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32</v>
      </c>
      <c r="Q5" s="80" t="s">
        <v>13</v>
      </c>
      <c r="R5" s="80"/>
      <c r="S5" s="80"/>
      <c r="T5" s="80"/>
      <c r="U5" s="80" t="s">
        <v>1</v>
      </c>
      <c r="V5" s="80"/>
      <c r="W5" s="80"/>
      <c r="X5" s="74"/>
      <c r="Y5" s="77" t="s">
        <v>14</v>
      </c>
      <c r="Z5" s="78"/>
      <c r="AA5" s="78"/>
      <c r="AB5" s="79"/>
    </row>
    <row r="6" spans="1:34" x14ac:dyDescent="0.25">
      <c r="A6" s="52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37</v>
      </c>
      <c r="W6" s="1" t="s">
        <v>38</v>
      </c>
      <c r="X6" s="1" t="s">
        <v>39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34" x14ac:dyDescent="0.25">
      <c r="A7" s="45">
        <v>114</v>
      </c>
      <c r="B7" s="43" t="s">
        <v>62</v>
      </c>
      <c r="C7" s="39" t="s">
        <v>20</v>
      </c>
      <c r="D7" s="56">
        <v>7.12</v>
      </c>
      <c r="E7" s="56">
        <v>4.62</v>
      </c>
      <c r="F7" s="56">
        <v>29.61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 t="s">
        <v>40</v>
      </c>
      <c r="Q7" s="56">
        <v>9.4</v>
      </c>
      <c r="R7" s="56">
        <v>6.2750000000000004</v>
      </c>
      <c r="S7" s="56">
        <v>38.762500000000003</v>
      </c>
      <c r="T7" s="56">
        <v>262.66250000000002</v>
      </c>
      <c r="U7" s="56">
        <v>0.375</v>
      </c>
      <c r="V7" s="56">
        <v>43.25</v>
      </c>
      <c r="W7" s="56">
        <v>0.125</v>
      </c>
      <c r="X7" s="56">
        <v>0.125</v>
      </c>
      <c r="Y7" s="56">
        <v>270.25</v>
      </c>
      <c r="Z7" s="56">
        <v>0.875</v>
      </c>
      <c r="AA7" s="56">
        <v>79.625</v>
      </c>
      <c r="AB7" s="56">
        <v>285.625</v>
      </c>
    </row>
    <row r="8" spans="1:34" x14ac:dyDescent="0.25">
      <c r="A8" s="52">
        <v>269</v>
      </c>
      <c r="B8" s="56" t="s">
        <v>25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>
        <v>200</v>
      </c>
      <c r="Q8" s="56">
        <f>D8</f>
        <v>4.2</v>
      </c>
      <c r="R8" s="56">
        <f t="shared" ref="R8:AB8" si="0">E8</f>
        <v>4</v>
      </c>
      <c r="S8" s="56">
        <f t="shared" si="0"/>
        <v>16</v>
      </c>
      <c r="T8" s="56">
        <f t="shared" si="0"/>
        <v>114.33</v>
      </c>
      <c r="U8" s="56">
        <f t="shared" si="0"/>
        <v>0.2</v>
      </c>
      <c r="V8" s="56">
        <f t="shared" si="0"/>
        <v>0</v>
      </c>
      <c r="W8" s="56">
        <f t="shared" si="0"/>
        <v>0</v>
      </c>
      <c r="X8" s="56">
        <f t="shared" si="0"/>
        <v>0.1</v>
      </c>
      <c r="Y8" s="56">
        <f t="shared" si="0"/>
        <v>126</v>
      </c>
      <c r="Z8" s="56">
        <f t="shared" si="0"/>
        <v>0.7</v>
      </c>
      <c r="AA8" s="56">
        <f t="shared" si="0"/>
        <v>36</v>
      </c>
      <c r="AB8" s="56">
        <f t="shared" si="0"/>
        <v>109</v>
      </c>
    </row>
    <row r="9" spans="1:34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118</v>
      </c>
      <c r="B10" s="43" t="s">
        <v>56</v>
      </c>
      <c r="C10" s="44">
        <v>125</v>
      </c>
      <c r="D10" s="47">
        <v>1.37</v>
      </c>
      <c r="E10" s="47">
        <v>1</v>
      </c>
      <c r="F10" s="47">
        <v>24.5</v>
      </c>
      <c r="G10" s="47">
        <v>134.26</v>
      </c>
      <c r="H10" s="47">
        <v>29.5</v>
      </c>
      <c r="I10" s="47">
        <v>0</v>
      </c>
      <c r="J10" s="47">
        <v>0</v>
      </c>
      <c r="K10" s="47">
        <v>0</v>
      </c>
      <c r="L10" s="47">
        <v>139.75</v>
      </c>
      <c r="M10" s="47">
        <v>2.75</v>
      </c>
      <c r="N10" s="47">
        <v>22.5</v>
      </c>
      <c r="O10" s="47">
        <v>27.5</v>
      </c>
      <c r="P10" s="44">
        <v>190</v>
      </c>
      <c r="Q10" s="47">
        <v>1.52</v>
      </c>
      <c r="R10" s="47">
        <v>1.52</v>
      </c>
      <c r="S10" s="47">
        <v>37.24</v>
      </c>
      <c r="T10" s="47">
        <v>186.2</v>
      </c>
      <c r="U10" s="47">
        <v>30.68</v>
      </c>
      <c r="V10" s="47">
        <v>0</v>
      </c>
      <c r="W10" s="47">
        <v>0</v>
      </c>
      <c r="X10" s="47">
        <v>0</v>
      </c>
      <c r="Y10" s="47">
        <v>139.75</v>
      </c>
      <c r="Z10" s="47">
        <v>2.75</v>
      </c>
      <c r="AA10" s="47">
        <v>22.5</v>
      </c>
      <c r="AB10" s="47">
        <v>27.5</v>
      </c>
      <c r="AC10" s="58"/>
      <c r="AD10" s="58"/>
      <c r="AE10" s="58"/>
      <c r="AF10" s="58"/>
      <c r="AG10" s="58"/>
      <c r="AH10" s="58"/>
    </row>
    <row r="11" spans="1:34" x14ac:dyDescent="0.25">
      <c r="A11" s="45">
        <v>366</v>
      </c>
      <c r="B11" s="43" t="s">
        <v>19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58"/>
      <c r="AE11" s="58"/>
      <c r="AF11" s="58"/>
      <c r="AG11" s="58"/>
      <c r="AH11" s="58"/>
    </row>
    <row r="12" spans="1:34" ht="13.5" customHeight="1" x14ac:dyDescent="0.25">
      <c r="A12" s="52"/>
      <c r="B12" s="8" t="s">
        <v>15</v>
      </c>
      <c r="C12" s="44"/>
      <c r="D12" s="16">
        <f t="shared" ref="D12:O12" si="1">SUM(D7:D11)</f>
        <v>19.79</v>
      </c>
      <c r="E12" s="16">
        <f t="shared" si="1"/>
        <v>13.920000000000002</v>
      </c>
      <c r="F12" s="16">
        <f t="shared" si="1"/>
        <v>89.11</v>
      </c>
      <c r="G12" s="16">
        <f t="shared" si="1"/>
        <v>604.32000000000005</v>
      </c>
      <c r="H12" s="16">
        <f t="shared" si="1"/>
        <v>30</v>
      </c>
      <c r="I12" s="16">
        <f t="shared" si="1"/>
        <v>53.6</v>
      </c>
      <c r="J12" s="16">
        <f t="shared" si="1"/>
        <v>0.1</v>
      </c>
      <c r="K12" s="16">
        <f t="shared" si="1"/>
        <v>0.2</v>
      </c>
      <c r="L12" s="16">
        <f t="shared" si="1"/>
        <v>633.15</v>
      </c>
      <c r="M12" s="16">
        <f t="shared" si="1"/>
        <v>4.55</v>
      </c>
      <c r="N12" s="16">
        <f t="shared" si="1"/>
        <v>142.20000000000002</v>
      </c>
      <c r="O12" s="16">
        <f t="shared" si="1"/>
        <v>480.1</v>
      </c>
      <c r="P12" s="44"/>
      <c r="Q12" s="16">
        <f>Q7+Q8+Q9</f>
        <v>17.600000000000001</v>
      </c>
      <c r="R12" s="16">
        <f t="shared" ref="R12:AB12" si="2">SUM(R7:R11)</f>
        <v>12.295</v>
      </c>
      <c r="S12" s="16">
        <f t="shared" si="2"/>
        <v>116.0025</v>
      </c>
      <c r="T12" s="16">
        <f t="shared" si="2"/>
        <v>680.6925</v>
      </c>
      <c r="U12" s="16">
        <f t="shared" si="2"/>
        <v>31.254999999999999</v>
      </c>
      <c r="V12" s="16">
        <f t="shared" si="2"/>
        <v>43.25</v>
      </c>
      <c r="W12" s="16">
        <f t="shared" si="2"/>
        <v>0.125</v>
      </c>
      <c r="X12" s="16">
        <f t="shared" si="2"/>
        <v>0.22500000000000001</v>
      </c>
      <c r="Y12" s="16">
        <f t="shared" si="2"/>
        <v>547</v>
      </c>
      <c r="Z12" s="16">
        <f t="shared" si="2"/>
        <v>4.8250000000000002</v>
      </c>
      <c r="AA12" s="16">
        <f t="shared" si="2"/>
        <v>155.125</v>
      </c>
      <c r="AB12" s="16">
        <f t="shared" si="2"/>
        <v>460.125</v>
      </c>
      <c r="AC12" s="25"/>
      <c r="AD12" s="25"/>
      <c r="AE12" s="25"/>
      <c r="AF12" s="25"/>
      <c r="AG12" s="25"/>
      <c r="AH12" s="25"/>
    </row>
    <row r="13" spans="1:34" ht="12.75" customHeight="1" x14ac:dyDescent="0.25">
      <c r="A13" s="52"/>
      <c r="B13" s="5" t="s">
        <v>9</v>
      </c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1" customHeight="1" x14ac:dyDescent="0.25">
      <c r="A14" s="45">
        <v>53</v>
      </c>
      <c r="B14" s="54" t="s">
        <v>64</v>
      </c>
      <c r="C14" s="40">
        <v>87</v>
      </c>
      <c r="D14" s="56">
        <v>1.37</v>
      </c>
      <c r="E14" s="56">
        <v>10.9</v>
      </c>
      <c r="F14" s="56">
        <v>7.2</v>
      </c>
      <c r="G14" s="56">
        <v>112.46</v>
      </c>
      <c r="H14" s="56">
        <v>1.9</v>
      </c>
      <c r="I14" s="56">
        <v>0.1</v>
      </c>
      <c r="J14" s="56">
        <v>0</v>
      </c>
      <c r="K14" s="56">
        <v>3.6</v>
      </c>
      <c r="L14" s="56">
        <v>16</v>
      </c>
      <c r="M14" s="56">
        <v>0.5</v>
      </c>
      <c r="N14" s="56">
        <v>13</v>
      </c>
      <c r="O14" s="56">
        <v>25</v>
      </c>
      <c r="P14" s="40">
        <v>105</v>
      </c>
      <c r="Q14" s="56">
        <v>1.5</v>
      </c>
      <c r="R14" s="56">
        <v>12</v>
      </c>
      <c r="S14" s="56">
        <v>10.050000000000001</v>
      </c>
      <c r="T14" s="56">
        <v>155.1</v>
      </c>
      <c r="U14" s="56">
        <v>2.85</v>
      </c>
      <c r="V14" s="56">
        <v>0.1</v>
      </c>
      <c r="W14" s="56">
        <v>0</v>
      </c>
      <c r="X14" s="56">
        <v>3.6</v>
      </c>
      <c r="Y14" s="56">
        <v>16</v>
      </c>
      <c r="Z14" s="56">
        <v>0.5</v>
      </c>
      <c r="AA14" s="56">
        <v>13</v>
      </c>
      <c r="AB14" s="56">
        <v>25</v>
      </c>
      <c r="AC14" s="25"/>
      <c r="AD14" s="25"/>
      <c r="AE14" s="25"/>
      <c r="AF14" s="25"/>
      <c r="AG14" s="25"/>
      <c r="AH14" s="25"/>
    </row>
    <row r="15" spans="1:34" ht="21.75" customHeight="1" x14ac:dyDescent="0.25">
      <c r="A15" s="45">
        <v>45</v>
      </c>
      <c r="B15" s="55" t="s">
        <v>48</v>
      </c>
      <c r="C15" s="46">
        <v>200</v>
      </c>
      <c r="D15" s="45">
        <v>5.0999999999999996</v>
      </c>
      <c r="E15" s="45">
        <v>4.3</v>
      </c>
      <c r="F15" s="45">
        <v>12.1</v>
      </c>
      <c r="G15" s="45">
        <v>141.80000000000001</v>
      </c>
      <c r="H15" s="45">
        <v>6.94</v>
      </c>
      <c r="I15" s="45">
        <v>13</v>
      </c>
      <c r="J15" s="45">
        <v>0.156</v>
      </c>
      <c r="K15" s="45">
        <v>0</v>
      </c>
      <c r="L15" s="45">
        <v>15.2</v>
      </c>
      <c r="M15" s="45">
        <v>0.8</v>
      </c>
      <c r="N15" s="45">
        <v>5.6</v>
      </c>
      <c r="O15" s="45">
        <v>61</v>
      </c>
      <c r="P15" s="20">
        <v>250</v>
      </c>
      <c r="Q15" s="45">
        <v>5.5</v>
      </c>
      <c r="R15" s="45">
        <v>4.5</v>
      </c>
      <c r="S15" s="45">
        <v>26</v>
      </c>
      <c r="T15" s="45">
        <v>163.69999999999999</v>
      </c>
      <c r="U15" s="45">
        <v>1.6</v>
      </c>
      <c r="V15" s="45">
        <v>17</v>
      </c>
      <c r="W15" s="45">
        <v>0.2</v>
      </c>
      <c r="X15" s="45">
        <v>0</v>
      </c>
      <c r="Y15" s="45">
        <v>36.200000000000003</v>
      </c>
      <c r="Z15" s="45">
        <v>1</v>
      </c>
      <c r="AA15" s="45">
        <v>35.9</v>
      </c>
      <c r="AB15" s="45">
        <v>76.8</v>
      </c>
      <c r="AC15" s="25"/>
      <c r="AD15" s="25"/>
      <c r="AE15" s="25"/>
      <c r="AF15" s="25"/>
      <c r="AG15" s="25"/>
      <c r="AH15" s="25"/>
    </row>
    <row r="16" spans="1:34" x14ac:dyDescent="0.25">
      <c r="A16" s="45">
        <v>193</v>
      </c>
      <c r="B16" s="45" t="s">
        <v>84</v>
      </c>
      <c r="C16" s="67" t="s">
        <v>94</v>
      </c>
      <c r="D16" s="56">
        <v>27.46</v>
      </c>
      <c r="E16" s="56">
        <v>25.5</v>
      </c>
      <c r="F16" s="56">
        <v>53.53</v>
      </c>
      <c r="G16" s="56">
        <v>547.5</v>
      </c>
      <c r="H16" s="56">
        <v>1.51</v>
      </c>
      <c r="I16" s="56">
        <v>60</v>
      </c>
      <c r="J16" s="56">
        <v>0.08</v>
      </c>
      <c r="K16" s="56">
        <v>4.5999999999999996</v>
      </c>
      <c r="L16" s="56">
        <v>56.38</v>
      </c>
      <c r="M16" s="56">
        <v>2.74</v>
      </c>
      <c r="N16" s="56">
        <v>59.38</v>
      </c>
      <c r="O16" s="56">
        <v>249.13</v>
      </c>
      <c r="P16" s="67" t="s">
        <v>94</v>
      </c>
      <c r="Q16" s="56">
        <v>27.46</v>
      </c>
      <c r="R16" s="56">
        <v>25.5</v>
      </c>
      <c r="S16" s="56">
        <v>53.53</v>
      </c>
      <c r="T16" s="56">
        <v>547.5</v>
      </c>
      <c r="U16" s="56">
        <v>1.51</v>
      </c>
      <c r="V16" s="56">
        <v>60</v>
      </c>
      <c r="W16" s="56">
        <v>0.08</v>
      </c>
      <c r="X16" s="56">
        <v>4.5999999999999996</v>
      </c>
      <c r="Y16" s="56">
        <v>56.38</v>
      </c>
      <c r="Z16" s="56">
        <v>2.74</v>
      </c>
      <c r="AA16" s="56">
        <v>59.38</v>
      </c>
      <c r="AB16" s="56">
        <v>249.13</v>
      </c>
      <c r="AC16" s="25"/>
      <c r="AD16" s="25"/>
      <c r="AE16" s="25"/>
      <c r="AF16" s="25"/>
      <c r="AG16" s="25"/>
      <c r="AH16" s="25"/>
    </row>
    <row r="17" spans="1:34" x14ac:dyDescent="0.25">
      <c r="A17" s="45">
        <v>273</v>
      </c>
      <c r="B17" s="45" t="s">
        <v>102</v>
      </c>
      <c r="C17" s="67">
        <v>200</v>
      </c>
      <c r="D17" s="56">
        <v>0.3</v>
      </c>
      <c r="E17" s="56">
        <v>0</v>
      </c>
      <c r="F17" s="56">
        <v>20.100000000000001</v>
      </c>
      <c r="G17" s="56">
        <v>81</v>
      </c>
      <c r="H17" s="56">
        <v>0.8</v>
      </c>
      <c r="I17" s="56">
        <v>0</v>
      </c>
      <c r="J17" s="56">
        <v>0</v>
      </c>
      <c r="K17" s="56">
        <v>0</v>
      </c>
      <c r="L17" s="56">
        <v>10</v>
      </c>
      <c r="M17" s="56">
        <v>0.6</v>
      </c>
      <c r="N17" s="56">
        <v>22.33</v>
      </c>
      <c r="O17" s="56">
        <v>26.33</v>
      </c>
      <c r="P17" s="67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25"/>
      <c r="AD17" s="25"/>
      <c r="AE17" s="25"/>
      <c r="AF17" s="25"/>
      <c r="AG17" s="25"/>
      <c r="AH17" s="25"/>
    </row>
    <row r="18" spans="1:34" x14ac:dyDescent="0.25">
      <c r="A18" s="45">
        <v>282</v>
      </c>
      <c r="B18" s="45" t="s">
        <v>83</v>
      </c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1">
        <v>200</v>
      </c>
      <c r="Q18" s="47">
        <v>0.12</v>
      </c>
      <c r="R18" s="47">
        <v>0</v>
      </c>
      <c r="S18" s="47">
        <v>12.04</v>
      </c>
      <c r="T18" s="47">
        <v>48.64</v>
      </c>
      <c r="U18" s="47">
        <v>0</v>
      </c>
      <c r="V18" s="47">
        <v>0</v>
      </c>
      <c r="W18" s="47">
        <v>0</v>
      </c>
      <c r="X18" s="47">
        <v>0</v>
      </c>
      <c r="Y18" s="47">
        <v>11</v>
      </c>
      <c r="Z18" s="47">
        <v>0</v>
      </c>
      <c r="AA18" s="47">
        <v>0.6</v>
      </c>
      <c r="AB18" s="47">
        <v>1.98</v>
      </c>
      <c r="AC18" s="25"/>
      <c r="AD18" s="25"/>
      <c r="AE18" s="25"/>
      <c r="AF18" s="25"/>
      <c r="AG18" s="25"/>
      <c r="AH18" s="25"/>
    </row>
    <row r="19" spans="1:34" x14ac:dyDescent="0.25">
      <c r="A19" s="45">
        <v>114</v>
      </c>
      <c r="B19" s="43" t="s">
        <v>18</v>
      </c>
      <c r="C19" s="48">
        <v>40</v>
      </c>
      <c r="D19" s="47">
        <v>3.2</v>
      </c>
      <c r="E19" s="47">
        <v>0.4</v>
      </c>
      <c r="F19" s="47">
        <v>19</v>
      </c>
      <c r="G19" s="47">
        <v>94</v>
      </c>
      <c r="H19" s="47">
        <v>0</v>
      </c>
      <c r="I19" s="47">
        <v>0</v>
      </c>
      <c r="J19" s="47">
        <v>0</v>
      </c>
      <c r="K19" s="47">
        <v>0</v>
      </c>
      <c r="L19" s="47">
        <v>8.6999999999999993</v>
      </c>
      <c r="M19" s="47">
        <v>0.4</v>
      </c>
      <c r="N19" s="47">
        <v>13.2</v>
      </c>
      <c r="O19" s="47">
        <v>30.6</v>
      </c>
      <c r="P19" s="44">
        <v>50</v>
      </c>
      <c r="Q19" s="49">
        <v>4</v>
      </c>
      <c r="R19" s="49">
        <v>0.5</v>
      </c>
      <c r="S19" s="49">
        <v>24</v>
      </c>
      <c r="T19" s="49">
        <v>117.5</v>
      </c>
      <c r="U19" s="49">
        <v>0</v>
      </c>
      <c r="V19" s="49">
        <v>0</v>
      </c>
      <c r="W19" s="49">
        <v>0</v>
      </c>
      <c r="X19" s="49">
        <v>0</v>
      </c>
      <c r="Y19" s="49">
        <v>11</v>
      </c>
      <c r="Z19" s="49">
        <v>0.5</v>
      </c>
      <c r="AA19" s="49">
        <v>17</v>
      </c>
      <c r="AB19" s="49">
        <v>38</v>
      </c>
      <c r="AC19" s="15"/>
      <c r="AD19" s="15"/>
      <c r="AE19" s="15"/>
      <c r="AF19" s="15"/>
      <c r="AG19" s="15"/>
      <c r="AH19" s="15"/>
    </row>
    <row r="20" spans="1:34" x14ac:dyDescent="0.25">
      <c r="A20" s="45">
        <v>118</v>
      </c>
      <c r="B20" s="43" t="s">
        <v>85</v>
      </c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>
        <v>10</v>
      </c>
      <c r="Q20" s="47">
        <v>3.75</v>
      </c>
      <c r="R20" s="47">
        <v>4.9000000000000004</v>
      </c>
      <c r="S20" s="47">
        <v>37.200000000000003</v>
      </c>
      <c r="T20" s="47">
        <v>208.5</v>
      </c>
      <c r="U20" s="47">
        <v>0</v>
      </c>
      <c r="V20" s="47">
        <v>0</v>
      </c>
      <c r="W20" s="47">
        <v>0.04</v>
      </c>
      <c r="X20" s="47">
        <v>0</v>
      </c>
      <c r="Y20" s="47">
        <v>2.5000000000000001E-2</v>
      </c>
      <c r="Z20" s="47">
        <v>1.05</v>
      </c>
      <c r="AA20" s="47">
        <v>0</v>
      </c>
      <c r="AB20" s="47">
        <v>0</v>
      </c>
      <c r="AC20" s="15"/>
      <c r="AD20" s="15"/>
      <c r="AE20" s="15"/>
      <c r="AF20" s="15"/>
      <c r="AG20" s="15"/>
      <c r="AH20" s="15"/>
    </row>
    <row r="21" spans="1:34" x14ac:dyDescent="0.25">
      <c r="A21" s="52"/>
      <c r="B21" s="8" t="s">
        <v>15</v>
      </c>
      <c r="C21" s="46"/>
      <c r="D21" s="17">
        <f t="shared" ref="D21:O21" si="3">SUM(D15:D19)</f>
        <v>36.06</v>
      </c>
      <c r="E21" s="17">
        <f t="shared" si="3"/>
        <v>30.2</v>
      </c>
      <c r="F21" s="17">
        <f t="shared" si="3"/>
        <v>104.72999999999999</v>
      </c>
      <c r="G21" s="17">
        <f t="shared" si="3"/>
        <v>864.3</v>
      </c>
      <c r="H21" s="17">
        <f t="shared" si="3"/>
        <v>9.2500000000000018</v>
      </c>
      <c r="I21" s="17">
        <f t="shared" si="3"/>
        <v>73</v>
      </c>
      <c r="J21" s="17">
        <f t="shared" si="3"/>
        <v>0.23599999999999999</v>
      </c>
      <c r="K21" s="17">
        <f t="shared" si="3"/>
        <v>4.5999999999999996</v>
      </c>
      <c r="L21" s="17">
        <f t="shared" si="3"/>
        <v>90.28</v>
      </c>
      <c r="M21" s="17">
        <f t="shared" si="3"/>
        <v>4.54</v>
      </c>
      <c r="N21" s="17">
        <f t="shared" si="3"/>
        <v>100.51</v>
      </c>
      <c r="O21" s="17">
        <f t="shared" si="3"/>
        <v>367.06</v>
      </c>
      <c r="P21" s="46"/>
      <c r="Q21" s="18">
        <f>SUM(Q15:Q19)</f>
        <v>37.08</v>
      </c>
      <c r="R21" s="18">
        <f>SUM(R15:R19)</f>
        <v>30.5</v>
      </c>
      <c r="S21" s="18">
        <f>SUM(S15:S19)</f>
        <v>115.57</v>
      </c>
      <c r="T21" s="18">
        <f>T14+T15+T16+T18+T19</f>
        <v>1032.44</v>
      </c>
      <c r="U21" s="18">
        <f>SUM(U15:U19)</f>
        <v>3.1100000000000003</v>
      </c>
      <c r="V21" s="18">
        <f>SUM(V15:V19)</f>
        <v>77</v>
      </c>
      <c r="W21" s="18">
        <f>SUM(W15:W19)</f>
        <v>0.28000000000000003</v>
      </c>
      <c r="X21" s="18">
        <f>SUM(X15:X19)</f>
        <v>4.5999999999999996</v>
      </c>
      <c r="Y21" s="18">
        <f>SUM(Y15:Y19)</f>
        <v>114.58000000000001</v>
      </c>
      <c r="Z21" s="18" t="e">
        <f>Z14+Z15+Z16+#REF!+Z18+Z19</f>
        <v>#REF!</v>
      </c>
      <c r="AA21" s="18">
        <f>SUM(AA15:AA19)</f>
        <v>112.88</v>
      </c>
      <c r="AB21" s="18">
        <f>SUM(AB15:AB19)</f>
        <v>365.91</v>
      </c>
    </row>
    <row r="22" spans="1:34" ht="12" customHeight="1" x14ac:dyDescent="0.25">
      <c r="A22" s="52"/>
      <c r="B22" s="72" t="s">
        <v>16</v>
      </c>
      <c r="C22" s="73"/>
      <c r="D22" s="33">
        <f t="shared" ref="D22:M22" si="4">D12+D21</f>
        <v>55.85</v>
      </c>
      <c r="E22" s="33">
        <f t="shared" si="4"/>
        <v>44.120000000000005</v>
      </c>
      <c r="F22" s="33">
        <f t="shared" si="4"/>
        <v>193.83999999999997</v>
      </c>
      <c r="G22" s="33">
        <f t="shared" si="4"/>
        <v>1468.62</v>
      </c>
      <c r="H22" s="33">
        <f t="shared" si="4"/>
        <v>39.25</v>
      </c>
      <c r="I22" s="33">
        <f t="shared" si="4"/>
        <v>126.6</v>
      </c>
      <c r="J22" s="33">
        <f t="shared" si="4"/>
        <v>0.33599999999999997</v>
      </c>
      <c r="K22" s="33">
        <f t="shared" si="4"/>
        <v>4.8</v>
      </c>
      <c r="L22" s="33">
        <f t="shared" si="4"/>
        <v>723.43</v>
      </c>
      <c r="M22" s="33">
        <f t="shared" si="4"/>
        <v>9.09</v>
      </c>
      <c r="N22" s="33">
        <f>N12+NO1724</f>
        <v>142.20000000000002</v>
      </c>
      <c r="O22" s="33">
        <f>O12+O21</f>
        <v>847.16000000000008</v>
      </c>
      <c r="P22" s="33"/>
      <c r="Q22" s="33">
        <f t="shared" ref="Q22:AB22" si="5">Q12+Q21</f>
        <v>54.68</v>
      </c>
      <c r="R22" s="33">
        <f t="shared" si="5"/>
        <v>42.795000000000002</v>
      </c>
      <c r="S22" s="33">
        <f t="shared" si="5"/>
        <v>231.57249999999999</v>
      </c>
      <c r="T22" s="33">
        <f t="shared" si="5"/>
        <v>1713.1325000000002</v>
      </c>
      <c r="U22" s="33">
        <f t="shared" si="5"/>
        <v>34.365000000000002</v>
      </c>
      <c r="V22" s="33">
        <f t="shared" si="5"/>
        <v>120.25</v>
      </c>
      <c r="W22" s="33">
        <f t="shared" si="5"/>
        <v>0.40500000000000003</v>
      </c>
      <c r="X22" s="33">
        <f t="shared" si="5"/>
        <v>4.8249999999999993</v>
      </c>
      <c r="Y22" s="33">
        <f t="shared" si="5"/>
        <v>661.58</v>
      </c>
      <c r="Z22" s="33" t="e">
        <f t="shared" si="5"/>
        <v>#REF!</v>
      </c>
      <c r="AA22" s="33">
        <f t="shared" si="5"/>
        <v>268.005</v>
      </c>
      <c r="AB22" s="33">
        <f t="shared" si="5"/>
        <v>826.03500000000008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34" x14ac:dyDescent="0.25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4" sqref="B4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66</v>
      </c>
      <c r="B5" s="1" t="s">
        <v>0</v>
      </c>
      <c r="C5" s="1" t="s">
        <v>31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32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37</v>
      </c>
      <c r="J6" s="1" t="s">
        <v>38</v>
      </c>
      <c r="K6" s="1" t="s">
        <v>39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37</v>
      </c>
      <c r="W6" s="1" t="s">
        <v>38</v>
      </c>
      <c r="X6" s="1" t="s">
        <v>39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34" x14ac:dyDescent="0.25">
      <c r="A7" s="45">
        <v>104</v>
      </c>
      <c r="B7" s="43" t="s">
        <v>98</v>
      </c>
      <c r="C7" s="39">
        <v>205</v>
      </c>
      <c r="D7" s="56">
        <v>6.55</v>
      </c>
      <c r="E7" s="56">
        <v>5.33</v>
      </c>
      <c r="F7" s="56">
        <v>30</v>
      </c>
      <c r="G7" s="56">
        <v>241.11</v>
      </c>
      <c r="H7" s="56">
        <v>0.28999999999999998</v>
      </c>
      <c r="I7" s="56">
        <v>0.01</v>
      </c>
      <c r="J7" s="56">
        <v>0.06</v>
      </c>
      <c r="K7" s="56">
        <v>0.14000000000000001</v>
      </c>
      <c r="L7" s="56">
        <v>108.89</v>
      </c>
      <c r="M7" s="56">
        <v>0.88</v>
      </c>
      <c r="N7" s="56">
        <v>20.59</v>
      </c>
      <c r="O7" s="56">
        <v>104.48</v>
      </c>
      <c r="P7" s="44">
        <v>255</v>
      </c>
      <c r="Q7" s="56">
        <v>8.25</v>
      </c>
      <c r="R7" s="56">
        <v>6.37</v>
      </c>
      <c r="S7" s="56">
        <v>41.75</v>
      </c>
      <c r="T7" s="56">
        <v>300.98</v>
      </c>
      <c r="U7" s="56">
        <v>0.38</v>
      </c>
      <c r="V7" s="56">
        <v>0</v>
      </c>
      <c r="W7" s="56">
        <v>0.125</v>
      </c>
      <c r="X7" s="56">
        <v>0.1</v>
      </c>
      <c r="Y7" s="56">
        <v>136.25</v>
      </c>
      <c r="Z7" s="56">
        <v>1.1000000000000001</v>
      </c>
      <c r="AA7" s="56">
        <v>26.25</v>
      </c>
      <c r="AB7" s="56">
        <v>130</v>
      </c>
    </row>
    <row r="8" spans="1:34" x14ac:dyDescent="0.25">
      <c r="A8" s="41">
        <v>295</v>
      </c>
      <c r="B8" s="43" t="s">
        <v>23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34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365</v>
      </c>
      <c r="B10" s="43" t="s">
        <v>17</v>
      </c>
      <c r="C10" s="48">
        <v>10</v>
      </c>
      <c r="D10" s="47">
        <v>0.05</v>
      </c>
      <c r="E10" s="47">
        <v>7.2</v>
      </c>
      <c r="F10" s="47">
        <v>0.08</v>
      </c>
      <c r="G10" s="47">
        <v>74.8</v>
      </c>
      <c r="H10" s="47">
        <v>0</v>
      </c>
      <c r="I10" s="47">
        <v>34</v>
      </c>
      <c r="J10" s="47">
        <v>0</v>
      </c>
      <c r="K10" s="47">
        <v>0</v>
      </c>
      <c r="L10" s="47">
        <v>1.2</v>
      </c>
      <c r="M10" s="47">
        <v>0.02</v>
      </c>
      <c r="N10" s="47">
        <v>0</v>
      </c>
      <c r="O10" s="47">
        <v>1.6</v>
      </c>
      <c r="P10" s="48">
        <v>10</v>
      </c>
      <c r="Q10" s="47">
        <v>0.05</v>
      </c>
      <c r="R10" s="47">
        <v>7.2</v>
      </c>
      <c r="S10" s="47">
        <v>0.08</v>
      </c>
      <c r="T10" s="47">
        <v>74.8</v>
      </c>
      <c r="U10" s="47">
        <v>0</v>
      </c>
      <c r="V10" s="47">
        <v>34</v>
      </c>
      <c r="W10" s="47">
        <v>0</v>
      </c>
      <c r="X10" s="47">
        <v>0</v>
      </c>
      <c r="Y10" s="47">
        <v>1.2</v>
      </c>
      <c r="Z10" s="47">
        <v>0.02</v>
      </c>
      <c r="AA10" s="47">
        <v>0</v>
      </c>
      <c r="AB10" s="47">
        <v>1.6</v>
      </c>
      <c r="AC10" s="57"/>
      <c r="AD10" s="57"/>
      <c r="AE10" s="57"/>
      <c r="AF10" s="57"/>
      <c r="AG10" s="57"/>
      <c r="AH10" s="57"/>
    </row>
    <row r="11" spans="1:34" x14ac:dyDescent="0.25">
      <c r="A11" s="45">
        <v>336</v>
      </c>
      <c r="B11" s="43" t="s">
        <v>19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>
        <v>15</v>
      </c>
      <c r="Q11" s="47">
        <v>3.9</v>
      </c>
      <c r="R11" s="47">
        <v>3.9</v>
      </c>
      <c r="S11" s="47">
        <v>0</v>
      </c>
      <c r="T11" s="47">
        <v>51.6</v>
      </c>
      <c r="U11" s="47">
        <v>0</v>
      </c>
      <c r="V11" s="47">
        <v>19</v>
      </c>
      <c r="W11" s="47">
        <v>0</v>
      </c>
      <c r="X11" s="47">
        <v>0</v>
      </c>
      <c r="Y11" s="47">
        <v>142.5</v>
      </c>
      <c r="Z11" s="47">
        <v>0</v>
      </c>
      <c r="AA11" s="47">
        <v>6.8</v>
      </c>
      <c r="AB11" s="47">
        <v>84.5</v>
      </c>
      <c r="AC11" s="25"/>
      <c r="AD11" s="25"/>
      <c r="AE11" s="25"/>
      <c r="AF11" s="25"/>
      <c r="AG11" s="25"/>
      <c r="AH11" s="25"/>
    </row>
    <row r="12" spans="1:34" x14ac:dyDescent="0.25">
      <c r="A12" s="45">
        <v>118</v>
      </c>
      <c r="B12" s="43" t="s">
        <v>56</v>
      </c>
      <c r="C12" s="44">
        <v>123</v>
      </c>
      <c r="D12" s="47">
        <v>0.98</v>
      </c>
      <c r="E12" s="47">
        <v>0.98</v>
      </c>
      <c r="F12" s="47">
        <v>24.11</v>
      </c>
      <c r="G12" s="47">
        <v>120.54</v>
      </c>
      <c r="H12" s="47">
        <v>29.03</v>
      </c>
      <c r="I12" s="47">
        <v>0</v>
      </c>
      <c r="J12" s="47">
        <v>0</v>
      </c>
      <c r="K12" s="47">
        <v>0</v>
      </c>
      <c r="L12" s="47">
        <v>139.75</v>
      </c>
      <c r="M12" s="47">
        <v>2.75</v>
      </c>
      <c r="N12" s="47">
        <v>22.5</v>
      </c>
      <c r="O12" s="47">
        <v>27.5</v>
      </c>
      <c r="P12" s="44">
        <v>123</v>
      </c>
      <c r="Q12" s="47">
        <v>0.98</v>
      </c>
      <c r="R12" s="47">
        <v>0.98</v>
      </c>
      <c r="S12" s="47">
        <v>24.11</v>
      </c>
      <c r="T12" s="47">
        <v>120.54</v>
      </c>
      <c r="U12" s="47">
        <v>29.03</v>
      </c>
      <c r="V12" s="47">
        <v>0</v>
      </c>
      <c r="W12" s="47">
        <v>0</v>
      </c>
      <c r="X12" s="47">
        <v>0</v>
      </c>
      <c r="Y12" s="47">
        <v>139.75</v>
      </c>
      <c r="Z12" s="47">
        <v>2.75</v>
      </c>
      <c r="AA12" s="47">
        <v>22.5</v>
      </c>
      <c r="AB12" s="47">
        <v>27.5</v>
      </c>
      <c r="AC12" s="57"/>
      <c r="AD12" s="57"/>
      <c r="AE12" s="57"/>
      <c r="AF12" s="57"/>
      <c r="AG12" s="57"/>
      <c r="AH12" s="57"/>
    </row>
    <row r="13" spans="1:34" x14ac:dyDescent="0.25">
      <c r="A13" s="6"/>
      <c r="B13" s="8" t="s">
        <v>15</v>
      </c>
      <c r="C13" s="4"/>
      <c r="D13" s="16">
        <f>D7+D8+D9+D10+D11+D12</f>
        <v>16.28</v>
      </c>
      <c r="E13" s="16">
        <f t="shared" ref="E13:AB13" si="0">E7+E8+E9+E10+E11+E12</f>
        <v>19.41</v>
      </c>
      <c r="F13" s="16">
        <f>F7+F8+F9+F10+F11+F12</f>
        <v>90.19</v>
      </c>
      <c r="G13" s="16">
        <f t="shared" si="0"/>
        <v>671.37</v>
      </c>
      <c r="H13" s="16">
        <f t="shared" si="0"/>
        <v>30.720000000000002</v>
      </c>
      <c r="I13" s="16">
        <f t="shared" si="0"/>
        <v>57.21</v>
      </c>
      <c r="J13" s="16">
        <f t="shared" si="0"/>
        <v>0.16</v>
      </c>
      <c r="K13" s="16">
        <f t="shared" si="0"/>
        <v>0.44</v>
      </c>
      <c r="L13" s="16">
        <f t="shared" si="0"/>
        <v>464.93999999999994</v>
      </c>
      <c r="M13" s="16">
        <f t="shared" si="0"/>
        <v>4.05</v>
      </c>
      <c r="N13" s="16">
        <f t="shared" si="0"/>
        <v>71.789999999999992</v>
      </c>
      <c r="O13" s="16">
        <f t="shared" si="0"/>
        <v>288.68</v>
      </c>
      <c r="P13" s="16"/>
      <c r="Q13" s="16">
        <f t="shared" si="0"/>
        <v>18.78</v>
      </c>
      <c r="R13" s="16">
        <f t="shared" si="0"/>
        <v>20.55</v>
      </c>
      <c r="S13" s="16">
        <f t="shared" si="0"/>
        <v>106.94</v>
      </c>
      <c r="T13" s="16">
        <f t="shared" si="0"/>
        <v>754.74</v>
      </c>
      <c r="U13" s="16">
        <f t="shared" si="0"/>
        <v>30.810000000000002</v>
      </c>
      <c r="V13" s="16">
        <f t="shared" si="0"/>
        <v>57.2</v>
      </c>
      <c r="W13" s="16">
        <f t="shared" si="0"/>
        <v>0.22500000000000001</v>
      </c>
      <c r="X13" s="16">
        <f t="shared" si="0"/>
        <v>0.1</v>
      </c>
      <c r="Y13" s="16">
        <f t="shared" si="0"/>
        <v>494.6</v>
      </c>
      <c r="Z13" s="16">
        <f t="shared" si="0"/>
        <v>4.37</v>
      </c>
      <c r="AA13" s="16">
        <f t="shared" si="0"/>
        <v>81.22</v>
      </c>
      <c r="AB13" s="16">
        <f t="shared" si="0"/>
        <v>321.60000000000002</v>
      </c>
      <c r="AC13" s="25"/>
      <c r="AD13" s="25"/>
      <c r="AE13" s="25"/>
      <c r="AF13" s="25"/>
      <c r="AG13" s="25"/>
      <c r="AH13" s="25"/>
    </row>
    <row r="14" spans="1:34" ht="15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6"/>
      <c r="K14" s="45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  <c r="AC14" s="25"/>
      <c r="AD14" s="25"/>
      <c r="AE14" s="25"/>
      <c r="AF14" s="25"/>
      <c r="AG14" s="25"/>
      <c r="AH14" s="25"/>
    </row>
    <row r="15" spans="1:34" ht="15.75" customHeight="1" x14ac:dyDescent="0.25">
      <c r="A15" s="45">
        <v>51</v>
      </c>
      <c r="B15" s="54" t="s">
        <v>57</v>
      </c>
      <c r="C15" s="44">
        <v>70</v>
      </c>
      <c r="D15" s="43">
        <v>2.71</v>
      </c>
      <c r="E15" s="43">
        <v>2.63</v>
      </c>
      <c r="F15" s="43">
        <v>5.16</v>
      </c>
      <c r="G15" s="43">
        <v>54.51</v>
      </c>
      <c r="H15" s="43">
        <v>3.5</v>
      </c>
      <c r="I15" s="43">
        <v>0.26</v>
      </c>
      <c r="J15" s="43">
        <v>0</v>
      </c>
      <c r="K15" s="43">
        <v>3.59</v>
      </c>
      <c r="L15" s="43">
        <v>20.13</v>
      </c>
      <c r="M15" s="43">
        <v>0.79</v>
      </c>
      <c r="N15" s="43">
        <v>14</v>
      </c>
      <c r="O15" s="43">
        <v>28.8</v>
      </c>
      <c r="P15" s="44">
        <v>80</v>
      </c>
      <c r="Q15" s="43">
        <v>3.1</v>
      </c>
      <c r="R15" s="43">
        <v>3</v>
      </c>
      <c r="S15" s="43">
        <v>5.9</v>
      </c>
      <c r="T15" s="43">
        <v>62.3</v>
      </c>
      <c r="U15" s="43">
        <v>4</v>
      </c>
      <c r="V15" s="43">
        <v>0.3</v>
      </c>
      <c r="W15" s="43">
        <v>0</v>
      </c>
      <c r="X15" s="43">
        <v>4.0999999999999996</v>
      </c>
      <c r="Y15" s="43">
        <v>23</v>
      </c>
      <c r="Z15" s="43">
        <v>0.9</v>
      </c>
      <c r="AA15" s="43">
        <v>16</v>
      </c>
      <c r="AB15" s="43">
        <v>33</v>
      </c>
      <c r="AC15" s="25"/>
      <c r="AD15" s="25"/>
      <c r="AE15" s="25"/>
      <c r="AF15" s="25"/>
      <c r="AG15" s="25"/>
      <c r="AH15" s="25"/>
    </row>
    <row r="16" spans="1:34" ht="21" customHeight="1" x14ac:dyDescent="0.25">
      <c r="A16" s="45">
        <v>62</v>
      </c>
      <c r="B16" s="45" t="s">
        <v>61</v>
      </c>
      <c r="C16" s="35" t="s">
        <v>29</v>
      </c>
      <c r="D16" s="56">
        <v>5.0999999999999996</v>
      </c>
      <c r="E16" s="56">
        <v>6.9</v>
      </c>
      <c r="F16" s="56">
        <v>6.5</v>
      </c>
      <c r="G16" s="56">
        <v>117.9</v>
      </c>
      <c r="H16" s="56">
        <v>15</v>
      </c>
      <c r="I16" s="56">
        <v>13</v>
      </c>
      <c r="J16" s="56">
        <v>0</v>
      </c>
      <c r="K16" s="56">
        <v>0.1</v>
      </c>
      <c r="L16" s="56">
        <v>27</v>
      </c>
      <c r="M16" s="56">
        <v>0.8</v>
      </c>
      <c r="N16" s="56">
        <v>26</v>
      </c>
      <c r="O16" s="56">
        <v>116</v>
      </c>
      <c r="P16" s="35" t="s">
        <v>42</v>
      </c>
      <c r="Q16" s="56">
        <v>5.4</v>
      </c>
      <c r="R16" s="56">
        <v>8.9</v>
      </c>
      <c r="S16" s="56">
        <v>8.1</v>
      </c>
      <c r="T16" s="56">
        <v>134</v>
      </c>
      <c r="U16" s="56">
        <v>19</v>
      </c>
      <c r="V16" s="56">
        <v>17</v>
      </c>
      <c r="W16" s="56">
        <v>0.1</v>
      </c>
      <c r="X16" s="56">
        <v>0.1</v>
      </c>
      <c r="Y16" s="56">
        <v>34</v>
      </c>
      <c r="Z16" s="56">
        <v>0.8</v>
      </c>
      <c r="AA16" s="56">
        <v>32.9</v>
      </c>
      <c r="AB16" s="56">
        <v>144</v>
      </c>
      <c r="AC16" s="25"/>
      <c r="AD16" s="25"/>
      <c r="AE16" s="25"/>
      <c r="AF16" s="25"/>
      <c r="AG16" s="25"/>
      <c r="AH16" s="25"/>
    </row>
    <row r="17" spans="1:34" x14ac:dyDescent="0.25">
      <c r="A17" s="45">
        <v>181</v>
      </c>
      <c r="B17" s="43" t="s">
        <v>63</v>
      </c>
      <c r="C17" s="61" t="s">
        <v>94</v>
      </c>
      <c r="D17" s="56">
        <v>19</v>
      </c>
      <c r="E17" s="56">
        <v>19</v>
      </c>
      <c r="F17" s="56">
        <v>40</v>
      </c>
      <c r="G17" s="56">
        <v>411</v>
      </c>
      <c r="H17" s="56">
        <v>10</v>
      </c>
      <c r="I17" s="56">
        <v>34</v>
      </c>
      <c r="J17" s="56">
        <v>0.2</v>
      </c>
      <c r="K17" s="56">
        <v>0.2</v>
      </c>
      <c r="L17" s="56">
        <v>48</v>
      </c>
      <c r="M17" s="56">
        <v>2.9</v>
      </c>
      <c r="N17" s="56">
        <v>63.4</v>
      </c>
      <c r="O17" s="56">
        <v>278</v>
      </c>
      <c r="P17" s="61" t="s">
        <v>94</v>
      </c>
      <c r="Q17" s="56">
        <v>19</v>
      </c>
      <c r="R17" s="56">
        <v>19</v>
      </c>
      <c r="S17" s="56">
        <v>40</v>
      </c>
      <c r="T17" s="56">
        <v>411</v>
      </c>
      <c r="U17" s="56">
        <v>10</v>
      </c>
      <c r="V17" s="56">
        <v>34</v>
      </c>
      <c r="W17" s="56">
        <v>0.2</v>
      </c>
      <c r="X17" s="56">
        <v>0.2</v>
      </c>
      <c r="Y17" s="56">
        <v>48</v>
      </c>
      <c r="Z17" s="56">
        <v>2.9</v>
      </c>
      <c r="AA17" s="56">
        <v>63.4</v>
      </c>
      <c r="AB17" s="56">
        <v>278</v>
      </c>
      <c r="AC17" s="25"/>
      <c r="AD17" s="25"/>
      <c r="AE17" s="25"/>
      <c r="AF17" s="25"/>
      <c r="AG17" s="25"/>
      <c r="AH17" s="25"/>
    </row>
    <row r="18" spans="1:34" x14ac:dyDescent="0.25">
      <c r="A18" s="45">
        <v>282</v>
      </c>
      <c r="B18" s="45" t="s">
        <v>52</v>
      </c>
      <c r="C18" s="46">
        <v>200</v>
      </c>
      <c r="D18" s="47">
        <v>0.12</v>
      </c>
      <c r="E18" s="47">
        <v>0</v>
      </c>
      <c r="F18" s="47">
        <v>21.15</v>
      </c>
      <c r="G18" s="47">
        <v>85.07</v>
      </c>
      <c r="H18" s="47">
        <v>29.3</v>
      </c>
      <c r="I18" s="47">
        <v>0</v>
      </c>
      <c r="J18" s="47">
        <v>0.01</v>
      </c>
      <c r="K18" s="47">
        <v>0</v>
      </c>
      <c r="L18" s="47">
        <v>10</v>
      </c>
      <c r="M18" s="47">
        <v>0.3</v>
      </c>
      <c r="N18" s="47">
        <v>4.8899999999999997</v>
      </c>
      <c r="O18" s="47">
        <v>8</v>
      </c>
      <c r="P18" s="51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25"/>
      <c r="AD18" s="25"/>
      <c r="AE18" s="25"/>
      <c r="AF18" s="25"/>
      <c r="AG18" s="25"/>
      <c r="AH18" s="25"/>
    </row>
    <row r="19" spans="1:34" x14ac:dyDescent="0.25">
      <c r="A19" s="45">
        <v>283</v>
      </c>
      <c r="B19" s="45" t="s">
        <v>22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>
        <v>200</v>
      </c>
      <c r="Q19" s="47">
        <v>0.8</v>
      </c>
      <c r="R19" s="47">
        <v>0.1</v>
      </c>
      <c r="S19" s="47">
        <v>26.6</v>
      </c>
      <c r="T19" s="47">
        <v>112.2</v>
      </c>
      <c r="U19" s="47">
        <v>0.1</v>
      </c>
      <c r="V19" s="47">
        <v>0</v>
      </c>
      <c r="W19" s="47">
        <v>0</v>
      </c>
      <c r="X19" s="47">
        <v>0</v>
      </c>
      <c r="Y19" s="47">
        <v>34</v>
      </c>
      <c r="Z19" s="47">
        <v>0.4</v>
      </c>
      <c r="AA19" s="47">
        <v>22</v>
      </c>
      <c r="AB19" s="47">
        <v>26.3</v>
      </c>
      <c r="AC19" s="25"/>
      <c r="AD19" s="25"/>
      <c r="AE19" s="25"/>
      <c r="AF19" s="25"/>
      <c r="AG19" s="25"/>
      <c r="AH19" s="25"/>
    </row>
    <row r="20" spans="1:34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  <c r="AC20" s="15"/>
      <c r="AD20" s="15"/>
      <c r="AE20" s="15"/>
      <c r="AF20" s="15"/>
      <c r="AG20" s="15"/>
      <c r="AH20" s="15"/>
    </row>
    <row r="21" spans="1:34" x14ac:dyDescent="0.25">
      <c r="A21" s="6"/>
      <c r="B21" s="8" t="s">
        <v>15</v>
      </c>
      <c r="C21" s="7"/>
      <c r="D21" s="17">
        <f t="shared" ref="D21:O21" si="1">D15+D16+D17+D18+D20</f>
        <v>30.13</v>
      </c>
      <c r="E21" s="17">
        <f t="shared" si="1"/>
        <v>28.93</v>
      </c>
      <c r="F21" s="17">
        <f t="shared" si="1"/>
        <v>91.81</v>
      </c>
      <c r="G21" s="17">
        <f t="shared" si="1"/>
        <v>762.48</v>
      </c>
      <c r="H21" s="17">
        <f t="shared" si="1"/>
        <v>57.8</v>
      </c>
      <c r="I21" s="17">
        <f t="shared" si="1"/>
        <v>47.26</v>
      </c>
      <c r="J21" s="17">
        <f t="shared" si="1"/>
        <v>0.21000000000000002</v>
      </c>
      <c r="K21" s="17">
        <f t="shared" si="1"/>
        <v>3.89</v>
      </c>
      <c r="L21" s="17">
        <f t="shared" si="1"/>
        <v>113.83</v>
      </c>
      <c r="M21" s="17">
        <f t="shared" si="1"/>
        <v>5.19</v>
      </c>
      <c r="N21" s="17">
        <f t="shared" si="1"/>
        <v>121.49000000000001</v>
      </c>
      <c r="O21" s="17">
        <f t="shared" si="1"/>
        <v>461.40000000000003</v>
      </c>
      <c r="P21" s="17"/>
      <c r="Q21" s="17">
        <f t="shared" ref="Q21:AB21" si="2">Q15+Q16+Q17+Q18+Q20</f>
        <v>31.5</v>
      </c>
      <c r="R21" s="17">
        <f t="shared" si="2"/>
        <v>31.4</v>
      </c>
      <c r="S21" s="17">
        <f t="shared" si="2"/>
        <v>78</v>
      </c>
      <c r="T21" s="17">
        <f t="shared" si="2"/>
        <v>724.8</v>
      </c>
      <c r="U21" s="17">
        <f t="shared" si="2"/>
        <v>33</v>
      </c>
      <c r="V21" s="17">
        <f t="shared" si="2"/>
        <v>51.3</v>
      </c>
      <c r="W21" s="17">
        <f t="shared" si="2"/>
        <v>0.30000000000000004</v>
      </c>
      <c r="X21" s="17">
        <f t="shared" si="2"/>
        <v>4.3999999999999995</v>
      </c>
      <c r="Y21" s="17">
        <f t="shared" si="2"/>
        <v>116</v>
      </c>
      <c r="Z21" s="17">
        <f t="shared" si="2"/>
        <v>5.0999999999999996</v>
      </c>
      <c r="AA21" s="17">
        <f t="shared" si="2"/>
        <v>129.30000000000001</v>
      </c>
      <c r="AB21" s="17">
        <f t="shared" si="2"/>
        <v>493</v>
      </c>
    </row>
    <row r="22" spans="1:34" x14ac:dyDescent="0.25">
      <c r="A22" s="6"/>
      <c r="B22" s="1" t="s">
        <v>16</v>
      </c>
      <c r="C22" s="7"/>
      <c r="D22" s="71">
        <f t="shared" ref="D22:O22" si="3">D13+D21</f>
        <v>46.41</v>
      </c>
      <c r="E22" s="71">
        <f t="shared" si="3"/>
        <v>48.34</v>
      </c>
      <c r="F22" s="71">
        <f t="shared" si="3"/>
        <v>182</v>
      </c>
      <c r="G22" s="71">
        <f t="shared" si="3"/>
        <v>1433.85</v>
      </c>
      <c r="H22" s="71">
        <f t="shared" si="3"/>
        <v>88.52</v>
      </c>
      <c r="I22" s="71">
        <f t="shared" si="3"/>
        <v>104.47</v>
      </c>
      <c r="J22" s="71">
        <f t="shared" si="3"/>
        <v>0.37</v>
      </c>
      <c r="K22" s="71">
        <f t="shared" si="3"/>
        <v>4.33</v>
      </c>
      <c r="L22" s="71">
        <f t="shared" si="3"/>
        <v>578.77</v>
      </c>
      <c r="M22" s="71">
        <f t="shared" si="3"/>
        <v>9.24</v>
      </c>
      <c r="N22" s="71">
        <f t="shared" si="3"/>
        <v>193.28</v>
      </c>
      <c r="O22" s="71">
        <f t="shared" si="3"/>
        <v>750.08</v>
      </c>
      <c r="P22" s="63"/>
      <c r="Q22" s="64">
        <f t="shared" ref="Q22:AB22" si="4">Q13+Q21</f>
        <v>50.28</v>
      </c>
      <c r="R22" s="64">
        <f t="shared" si="4"/>
        <v>51.95</v>
      </c>
      <c r="S22" s="64">
        <f t="shared" si="4"/>
        <v>184.94</v>
      </c>
      <c r="T22" s="64">
        <f t="shared" si="4"/>
        <v>1479.54</v>
      </c>
      <c r="U22" s="64">
        <f t="shared" si="4"/>
        <v>63.81</v>
      </c>
      <c r="V22" s="64">
        <f t="shared" si="4"/>
        <v>108.5</v>
      </c>
      <c r="W22" s="64">
        <f t="shared" si="4"/>
        <v>0.52500000000000002</v>
      </c>
      <c r="X22" s="64">
        <f t="shared" si="4"/>
        <v>4.4999999999999991</v>
      </c>
      <c r="Y22" s="64">
        <f t="shared" si="4"/>
        <v>610.6</v>
      </c>
      <c r="Z22" s="64">
        <f t="shared" si="4"/>
        <v>9.4699999999999989</v>
      </c>
      <c r="AA22" s="64">
        <f t="shared" si="4"/>
        <v>210.52</v>
      </c>
      <c r="AB22" s="64">
        <f t="shared" si="4"/>
        <v>814.6</v>
      </c>
    </row>
    <row r="23" spans="1:34" x14ac:dyDescent="0.25">
      <c r="A23" s="15"/>
      <c r="B23" s="15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26"/>
      <c r="V23" s="26"/>
      <c r="W23" s="26"/>
      <c r="X23" s="26"/>
      <c r="Y23" s="26"/>
      <c r="Z23" s="26"/>
      <c r="AA23" s="26"/>
      <c r="AB23" s="26"/>
    </row>
    <row r="24" spans="1:34" x14ac:dyDescent="0.25">
      <c r="C24" s="3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2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34" x14ac:dyDescent="0.25"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4" sqref="B4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99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" customHeight="1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65</v>
      </c>
      <c r="B5" s="1" t="s">
        <v>0</v>
      </c>
      <c r="C5" s="1" t="s">
        <v>31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32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37</v>
      </c>
      <c r="J6" s="1" t="s">
        <v>38</v>
      </c>
      <c r="K6" s="1" t="s">
        <v>39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37</v>
      </c>
      <c r="W6" s="1" t="s">
        <v>38</v>
      </c>
      <c r="X6" s="1" t="s">
        <v>39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34" ht="16.5" customHeight="1" x14ac:dyDescent="0.25">
      <c r="A7" s="45">
        <v>104</v>
      </c>
      <c r="B7" s="43" t="s">
        <v>30</v>
      </c>
      <c r="C7" s="39" t="s">
        <v>20</v>
      </c>
      <c r="D7" s="56">
        <v>9.9</v>
      </c>
      <c r="E7" s="56">
        <v>9.4</v>
      </c>
      <c r="F7" s="56">
        <v>30</v>
      </c>
      <c r="G7" s="56">
        <v>206.17</v>
      </c>
      <c r="H7" s="56">
        <v>0.4</v>
      </c>
      <c r="I7" s="56">
        <v>0</v>
      </c>
      <c r="J7" s="56">
        <v>7.0000000000000007E-2</v>
      </c>
      <c r="K7" s="56">
        <v>0.2</v>
      </c>
      <c r="L7" s="56">
        <v>153</v>
      </c>
      <c r="M7" s="56">
        <v>2.4</v>
      </c>
      <c r="N7" s="56">
        <v>8.4</v>
      </c>
      <c r="O7" s="56">
        <v>50</v>
      </c>
      <c r="P7" s="44" t="s">
        <v>40</v>
      </c>
      <c r="Q7" s="56">
        <v>10.87</v>
      </c>
      <c r="R7" s="56">
        <v>12.21</v>
      </c>
      <c r="S7" s="56">
        <v>32</v>
      </c>
      <c r="T7" s="56">
        <v>306.20999999999998</v>
      </c>
      <c r="U7" s="56">
        <f t="shared" ref="U7:AB7" si="0">H7*250/200</f>
        <v>0.5</v>
      </c>
      <c r="V7" s="56">
        <f t="shared" si="0"/>
        <v>0</v>
      </c>
      <c r="W7" s="56">
        <f t="shared" si="0"/>
        <v>8.7499999999999994E-2</v>
      </c>
      <c r="X7" s="56">
        <f t="shared" si="0"/>
        <v>0.25</v>
      </c>
      <c r="Y7" s="56">
        <f t="shared" si="0"/>
        <v>191.25</v>
      </c>
      <c r="Z7" s="56">
        <f t="shared" si="0"/>
        <v>3</v>
      </c>
      <c r="AA7" s="56">
        <f t="shared" si="0"/>
        <v>10.5</v>
      </c>
      <c r="AB7" s="56">
        <f t="shared" si="0"/>
        <v>62.5</v>
      </c>
    </row>
    <row r="8" spans="1:34" ht="17.25" customHeight="1" x14ac:dyDescent="0.25">
      <c r="A8" s="39">
        <v>504</v>
      </c>
      <c r="B8" s="43" t="s">
        <v>21</v>
      </c>
      <c r="C8" s="44" t="s">
        <v>41</v>
      </c>
      <c r="D8" s="49">
        <v>0.1</v>
      </c>
      <c r="E8" s="49">
        <v>0</v>
      </c>
      <c r="F8" s="49">
        <v>15.2</v>
      </c>
      <c r="G8" s="49">
        <v>61</v>
      </c>
      <c r="H8" s="49">
        <v>2.8</v>
      </c>
      <c r="I8" s="49">
        <v>0</v>
      </c>
      <c r="J8" s="49">
        <v>0</v>
      </c>
      <c r="K8" s="49">
        <v>0</v>
      </c>
      <c r="L8" s="49">
        <v>13.06</v>
      </c>
      <c r="M8" s="49">
        <v>0</v>
      </c>
      <c r="N8" s="49">
        <v>1.55</v>
      </c>
      <c r="O8" s="49">
        <v>2.89</v>
      </c>
      <c r="P8" s="44" t="s">
        <v>41</v>
      </c>
      <c r="Q8" s="49">
        <v>0.1</v>
      </c>
      <c r="R8" s="49">
        <v>0</v>
      </c>
      <c r="S8" s="49">
        <v>15.2</v>
      </c>
      <c r="T8" s="49">
        <v>61</v>
      </c>
      <c r="U8" s="49">
        <v>2.8</v>
      </c>
      <c r="V8" s="49">
        <v>0</v>
      </c>
      <c r="W8" s="49">
        <v>0</v>
      </c>
      <c r="X8" s="49">
        <v>0</v>
      </c>
      <c r="Y8" s="49">
        <v>13.06</v>
      </c>
      <c r="Z8" s="49">
        <v>0</v>
      </c>
      <c r="AA8" s="49">
        <v>1.55</v>
      </c>
      <c r="AB8" s="49">
        <v>2.89</v>
      </c>
      <c r="AC8" s="57"/>
      <c r="AD8" s="57"/>
      <c r="AE8" s="57"/>
      <c r="AF8" s="57"/>
      <c r="AG8" s="57"/>
      <c r="AH8" s="57"/>
    </row>
    <row r="9" spans="1:34" x14ac:dyDescent="0.25">
      <c r="A9" s="45">
        <v>118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366</v>
      </c>
      <c r="B10" s="43" t="s">
        <v>19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  <c r="AC10" s="25"/>
      <c r="AD10" s="25"/>
      <c r="AE10" s="25"/>
      <c r="AF10" s="25"/>
      <c r="AG10" s="25"/>
      <c r="AH10" s="25"/>
    </row>
    <row r="11" spans="1:34" x14ac:dyDescent="0.25">
      <c r="A11" s="45">
        <v>118</v>
      </c>
      <c r="B11" s="43" t="s">
        <v>45</v>
      </c>
      <c r="C11" s="44">
        <v>100</v>
      </c>
      <c r="D11" s="47">
        <v>0.5</v>
      </c>
      <c r="E11" s="47">
        <v>0.5</v>
      </c>
      <c r="F11" s="47">
        <v>12.5</v>
      </c>
      <c r="G11" s="47">
        <v>61.25</v>
      </c>
      <c r="H11" s="47">
        <v>14.75</v>
      </c>
      <c r="I11" s="47">
        <v>0</v>
      </c>
      <c r="J11" s="47">
        <v>0</v>
      </c>
      <c r="K11" s="47">
        <v>0</v>
      </c>
      <c r="L11" s="47">
        <v>69.87</v>
      </c>
      <c r="M11" s="47">
        <v>1.37</v>
      </c>
      <c r="N11" s="47">
        <v>11.25</v>
      </c>
      <c r="O11" s="47">
        <v>13.75</v>
      </c>
      <c r="P11" s="44">
        <v>118</v>
      </c>
      <c r="Q11" s="47">
        <v>0.56999999999999995</v>
      </c>
      <c r="R11" s="47">
        <v>0.56999999999999995</v>
      </c>
      <c r="S11" s="47">
        <v>14.13</v>
      </c>
      <c r="T11" s="47">
        <v>69.209999999999994</v>
      </c>
      <c r="U11" s="47">
        <v>16.670000000000002</v>
      </c>
      <c r="V11" s="47">
        <v>0</v>
      </c>
      <c r="W11" s="47">
        <v>0</v>
      </c>
      <c r="X11" s="47">
        <v>0</v>
      </c>
      <c r="Y11" s="47">
        <v>78.95</v>
      </c>
      <c r="Z11" s="47">
        <v>1.55</v>
      </c>
      <c r="AA11" s="47">
        <v>12.71</v>
      </c>
      <c r="AB11" s="47">
        <v>15.54</v>
      </c>
      <c r="AC11" s="57"/>
      <c r="AD11" s="57"/>
      <c r="AE11" s="57"/>
      <c r="AF11" s="57"/>
      <c r="AG11" s="57"/>
      <c r="AH11" s="57"/>
    </row>
    <row r="12" spans="1:34" x14ac:dyDescent="0.25">
      <c r="A12" s="6"/>
      <c r="B12" s="8" t="s">
        <v>15</v>
      </c>
      <c r="C12" s="4"/>
      <c r="D12" s="16">
        <f t="shared" ref="D12:O12" si="1">SUM(D7:D11)</f>
        <v>17.599999999999998</v>
      </c>
      <c r="E12" s="16">
        <f t="shared" si="1"/>
        <v>14.200000000000001</v>
      </c>
      <c r="F12" s="16">
        <f t="shared" si="1"/>
        <v>76.7</v>
      </c>
      <c r="G12" s="16">
        <f t="shared" si="1"/>
        <v>474.02</v>
      </c>
      <c r="H12" s="16">
        <f t="shared" si="1"/>
        <v>17.95</v>
      </c>
      <c r="I12" s="16">
        <f t="shared" si="1"/>
        <v>19</v>
      </c>
      <c r="J12" s="16">
        <f t="shared" si="1"/>
        <v>7.0000000000000007E-2</v>
      </c>
      <c r="K12" s="16">
        <f t="shared" si="1"/>
        <v>0.2</v>
      </c>
      <c r="L12" s="16">
        <f t="shared" si="1"/>
        <v>387.13</v>
      </c>
      <c r="M12" s="16">
        <f t="shared" si="1"/>
        <v>4.17</v>
      </c>
      <c r="N12" s="16">
        <f t="shared" si="1"/>
        <v>41.2</v>
      </c>
      <c r="O12" s="16">
        <f t="shared" si="1"/>
        <v>181.74</v>
      </c>
      <c r="P12" s="19"/>
      <c r="Q12" s="16">
        <f t="shared" ref="Q12:AB12" si="2">SUM(Q7:Q11)</f>
        <v>19.439999999999998</v>
      </c>
      <c r="R12" s="16">
        <f t="shared" si="2"/>
        <v>17.18</v>
      </c>
      <c r="S12" s="16">
        <f t="shared" si="2"/>
        <v>85.33</v>
      </c>
      <c r="T12" s="16">
        <f t="shared" si="2"/>
        <v>605.52</v>
      </c>
      <c r="U12" s="16">
        <f t="shared" si="2"/>
        <v>19.970000000000002</v>
      </c>
      <c r="V12" s="16">
        <f t="shared" si="2"/>
        <v>19</v>
      </c>
      <c r="W12" s="16">
        <f t="shared" si="2"/>
        <v>8.7499999999999994E-2</v>
      </c>
      <c r="X12" s="16">
        <f t="shared" si="2"/>
        <v>0.25</v>
      </c>
      <c r="Y12" s="16">
        <f t="shared" si="2"/>
        <v>436.76</v>
      </c>
      <c r="Z12" s="16">
        <f t="shared" si="2"/>
        <v>5.05</v>
      </c>
      <c r="AA12" s="16">
        <f t="shared" si="2"/>
        <v>48.56</v>
      </c>
      <c r="AB12" s="16">
        <f t="shared" si="2"/>
        <v>203.42999999999998</v>
      </c>
      <c r="AC12" s="25"/>
      <c r="AD12" s="25"/>
      <c r="AE12" s="25"/>
      <c r="AF12" s="25"/>
      <c r="AG12" s="25"/>
      <c r="AH12" s="25"/>
    </row>
    <row r="13" spans="1:34" ht="14.25" customHeight="1" x14ac:dyDescent="0.25">
      <c r="A13" s="6"/>
      <c r="B13" s="5" t="s">
        <v>9</v>
      </c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14"/>
      <c r="Z13" s="14"/>
      <c r="AA13" s="50"/>
      <c r="AB13" s="50"/>
      <c r="AC13" s="25"/>
      <c r="AD13" s="25"/>
      <c r="AE13" s="25"/>
      <c r="AF13" s="25"/>
      <c r="AG13" s="25"/>
      <c r="AH13" s="25"/>
    </row>
    <row r="14" spans="1:34" ht="15.75" customHeight="1" x14ac:dyDescent="0.25">
      <c r="A14" s="45">
        <v>65</v>
      </c>
      <c r="B14" s="54" t="s">
        <v>68</v>
      </c>
      <c r="C14" s="44">
        <v>90</v>
      </c>
      <c r="D14" s="43">
        <v>1.35</v>
      </c>
      <c r="E14" s="43">
        <v>4.7300000000000004</v>
      </c>
      <c r="F14" s="43">
        <v>11.48</v>
      </c>
      <c r="G14" s="43">
        <v>92.54</v>
      </c>
      <c r="H14" s="43">
        <v>11.25</v>
      </c>
      <c r="I14" s="43">
        <v>0</v>
      </c>
      <c r="J14" s="43">
        <v>0</v>
      </c>
      <c r="K14" s="43">
        <v>0</v>
      </c>
      <c r="L14" s="43">
        <v>29.25</v>
      </c>
      <c r="M14" s="43">
        <v>0.9</v>
      </c>
      <c r="N14" s="43">
        <v>22.5</v>
      </c>
      <c r="O14" s="43">
        <v>40.5</v>
      </c>
      <c r="P14" s="44">
        <v>90</v>
      </c>
      <c r="Q14" s="43">
        <v>1.35</v>
      </c>
      <c r="R14" s="43">
        <v>4.7300000000000004</v>
      </c>
      <c r="S14" s="43">
        <v>11.48</v>
      </c>
      <c r="T14" s="43">
        <v>92.54</v>
      </c>
      <c r="U14" s="43">
        <v>11.25</v>
      </c>
      <c r="V14" s="43">
        <v>0</v>
      </c>
      <c r="W14" s="43">
        <v>0</v>
      </c>
      <c r="X14" s="43">
        <v>0</v>
      </c>
      <c r="Y14" s="43">
        <v>29.25</v>
      </c>
      <c r="Z14" s="43">
        <v>0.9</v>
      </c>
      <c r="AA14" s="43">
        <v>22.5</v>
      </c>
      <c r="AB14" s="43">
        <v>40.5</v>
      </c>
      <c r="AC14" s="25"/>
      <c r="AD14" s="25"/>
      <c r="AE14" s="25"/>
      <c r="AF14" s="25"/>
      <c r="AG14" s="25"/>
      <c r="AH14" s="25"/>
    </row>
    <row r="15" spans="1:34" ht="24.75" customHeight="1" x14ac:dyDescent="0.25">
      <c r="A15" s="45">
        <v>153</v>
      </c>
      <c r="B15" s="42" t="s">
        <v>100</v>
      </c>
      <c r="C15" s="35">
        <v>200</v>
      </c>
      <c r="D15" s="56">
        <v>7.38</v>
      </c>
      <c r="E15" s="56">
        <v>3.78</v>
      </c>
      <c r="F15" s="56">
        <v>18.84</v>
      </c>
      <c r="G15" s="56">
        <v>133</v>
      </c>
      <c r="H15" s="56">
        <v>6.2</v>
      </c>
      <c r="I15" s="56">
        <v>0.2</v>
      </c>
      <c r="J15" s="56">
        <v>0</v>
      </c>
      <c r="K15" s="56">
        <v>0.5</v>
      </c>
      <c r="L15" s="56">
        <v>45</v>
      </c>
      <c r="M15" s="56">
        <v>1.1000000000000001</v>
      </c>
      <c r="N15" s="56">
        <v>34</v>
      </c>
      <c r="O15" s="56">
        <v>110</v>
      </c>
      <c r="P15" s="35">
        <v>250</v>
      </c>
      <c r="Q15" s="56">
        <v>9.23</v>
      </c>
      <c r="R15" s="56">
        <v>5.23</v>
      </c>
      <c r="S15" s="56">
        <v>24</v>
      </c>
      <c r="T15" s="56">
        <v>166.25</v>
      </c>
      <c r="U15" s="56">
        <v>7.8</v>
      </c>
      <c r="V15" s="56">
        <v>2</v>
      </c>
      <c r="W15" s="56">
        <v>0</v>
      </c>
      <c r="X15" s="56">
        <v>0.6</v>
      </c>
      <c r="Y15" s="56">
        <v>56</v>
      </c>
      <c r="Z15" s="56">
        <v>1.4</v>
      </c>
      <c r="AA15" s="56">
        <v>42</v>
      </c>
      <c r="AB15" s="56">
        <v>138</v>
      </c>
      <c r="AC15" s="25"/>
      <c r="AD15" s="25"/>
      <c r="AE15" s="25"/>
      <c r="AF15" s="25"/>
      <c r="AG15" s="25"/>
      <c r="AH15" s="25"/>
    </row>
    <row r="16" spans="1:34" ht="18.75" customHeight="1" x14ac:dyDescent="0.25">
      <c r="A16" s="45">
        <v>227</v>
      </c>
      <c r="B16" s="45" t="s">
        <v>46</v>
      </c>
      <c r="C16" s="46">
        <v>180</v>
      </c>
      <c r="D16" s="47">
        <v>6.62</v>
      </c>
      <c r="E16" s="47">
        <v>6.36</v>
      </c>
      <c r="F16" s="47">
        <v>35</v>
      </c>
      <c r="G16" s="47">
        <v>234.4</v>
      </c>
      <c r="H16" s="47">
        <v>4.4999999999999998E-2</v>
      </c>
      <c r="I16" s="47">
        <v>0</v>
      </c>
      <c r="J16" s="47">
        <v>0.12</v>
      </c>
      <c r="K16" s="47">
        <v>1.19</v>
      </c>
      <c r="L16" s="47">
        <v>13.68</v>
      </c>
      <c r="M16" s="47">
        <v>1.1000000000000001</v>
      </c>
      <c r="N16" s="47">
        <v>20.88</v>
      </c>
      <c r="O16" s="47">
        <v>56.52</v>
      </c>
      <c r="P16" s="46">
        <v>180</v>
      </c>
      <c r="Q16" s="47">
        <v>6.62</v>
      </c>
      <c r="R16" s="47">
        <v>6.36</v>
      </c>
      <c r="S16" s="47">
        <v>35</v>
      </c>
      <c r="T16" s="47">
        <v>234.4</v>
      </c>
      <c r="U16" s="47">
        <v>4.4999999999999998E-2</v>
      </c>
      <c r="V16" s="47">
        <v>0</v>
      </c>
      <c r="W16" s="47">
        <v>0.12</v>
      </c>
      <c r="X16" s="47">
        <v>1.19</v>
      </c>
      <c r="Y16" s="47">
        <v>13.68</v>
      </c>
      <c r="Z16" s="47">
        <v>1.1000000000000001</v>
      </c>
      <c r="AA16" s="47">
        <v>20.88</v>
      </c>
      <c r="AB16" s="47">
        <v>56.52</v>
      </c>
      <c r="AC16" s="25"/>
      <c r="AD16" s="25"/>
      <c r="AE16" s="25"/>
      <c r="AF16" s="25"/>
      <c r="AG16" s="25"/>
      <c r="AH16" s="25"/>
    </row>
    <row r="17" spans="1:34" x14ac:dyDescent="0.25">
      <c r="A17" s="56">
        <v>126</v>
      </c>
      <c r="B17" s="45" t="s">
        <v>103</v>
      </c>
      <c r="C17" s="46" t="s">
        <v>104</v>
      </c>
      <c r="D17" s="47">
        <v>11</v>
      </c>
      <c r="E17" s="47">
        <v>12</v>
      </c>
      <c r="F17" s="47">
        <v>5.4</v>
      </c>
      <c r="G17" s="47">
        <v>167.77</v>
      </c>
      <c r="H17" s="47">
        <v>0.1</v>
      </c>
      <c r="I17" s="47">
        <v>0</v>
      </c>
      <c r="J17" s="47">
        <v>0.1</v>
      </c>
      <c r="K17" s="47">
        <v>0.9</v>
      </c>
      <c r="L17" s="47">
        <v>178</v>
      </c>
      <c r="M17" s="47">
        <v>0.1</v>
      </c>
      <c r="N17" s="47">
        <v>16</v>
      </c>
      <c r="O17" s="47">
        <v>191</v>
      </c>
      <c r="P17" s="46" t="s">
        <v>104</v>
      </c>
      <c r="Q17" s="47">
        <v>11</v>
      </c>
      <c r="R17" s="47">
        <v>12</v>
      </c>
      <c r="S17" s="47">
        <v>5.4</v>
      </c>
      <c r="T17" s="47">
        <v>167.77</v>
      </c>
      <c r="U17" s="47">
        <v>0.1</v>
      </c>
      <c r="V17" s="47">
        <v>0</v>
      </c>
      <c r="W17" s="47">
        <v>0.1</v>
      </c>
      <c r="X17" s="47">
        <v>0.9</v>
      </c>
      <c r="Y17" s="47">
        <v>178</v>
      </c>
      <c r="Z17" s="47">
        <v>0.1</v>
      </c>
      <c r="AA17" s="47">
        <v>16</v>
      </c>
      <c r="AB17" s="47">
        <v>191</v>
      </c>
      <c r="AC17" s="25"/>
      <c r="AD17" s="25"/>
      <c r="AE17" s="25"/>
      <c r="AF17" s="25"/>
      <c r="AG17" s="25"/>
      <c r="AH17" s="25"/>
    </row>
    <row r="18" spans="1:34" x14ac:dyDescent="0.25">
      <c r="A18" s="45">
        <v>114</v>
      </c>
      <c r="B18" s="43" t="s">
        <v>18</v>
      </c>
      <c r="C18" s="48">
        <v>40</v>
      </c>
      <c r="D18" s="47">
        <v>3.2</v>
      </c>
      <c r="E18" s="47">
        <v>0.4</v>
      </c>
      <c r="F18" s="47">
        <v>19</v>
      </c>
      <c r="G18" s="47">
        <v>94</v>
      </c>
      <c r="H18" s="47">
        <v>0</v>
      </c>
      <c r="I18" s="47">
        <v>0</v>
      </c>
      <c r="J18" s="47">
        <v>0</v>
      </c>
      <c r="K18" s="47">
        <v>0</v>
      </c>
      <c r="L18" s="47">
        <v>8.6999999999999993</v>
      </c>
      <c r="M18" s="47">
        <v>0.4</v>
      </c>
      <c r="N18" s="47">
        <v>13.2</v>
      </c>
      <c r="O18" s="47">
        <v>30.6</v>
      </c>
      <c r="P18" s="44">
        <v>50</v>
      </c>
      <c r="Q18" s="49">
        <v>4</v>
      </c>
      <c r="R18" s="49">
        <v>0.5</v>
      </c>
      <c r="S18" s="49">
        <v>24</v>
      </c>
      <c r="T18" s="49">
        <v>117.5</v>
      </c>
      <c r="U18" s="49">
        <v>0</v>
      </c>
      <c r="V18" s="49">
        <v>0</v>
      </c>
      <c r="W18" s="49">
        <v>0</v>
      </c>
      <c r="X18" s="49">
        <v>0</v>
      </c>
      <c r="Y18" s="49">
        <v>11</v>
      </c>
      <c r="Z18" s="49">
        <v>0.5</v>
      </c>
      <c r="AA18" s="49">
        <v>17</v>
      </c>
      <c r="AB18" s="49">
        <v>38</v>
      </c>
      <c r="AC18" s="25"/>
      <c r="AD18" s="25"/>
      <c r="AE18" s="25"/>
      <c r="AF18" s="25"/>
      <c r="AG18" s="25"/>
      <c r="AH18" s="25"/>
    </row>
    <row r="19" spans="1:34" x14ac:dyDescent="0.25">
      <c r="A19" s="56">
        <v>283</v>
      </c>
      <c r="B19" s="45" t="s">
        <v>22</v>
      </c>
      <c r="C19" s="46">
        <v>200</v>
      </c>
      <c r="D19" s="47">
        <v>0.8</v>
      </c>
      <c r="E19" s="47">
        <v>0.1</v>
      </c>
      <c r="F19" s="47">
        <v>26.6</v>
      </c>
      <c r="G19" s="47">
        <v>112.2</v>
      </c>
      <c r="H19" s="47">
        <v>0.1</v>
      </c>
      <c r="I19" s="47">
        <v>0</v>
      </c>
      <c r="J19" s="47">
        <v>0</v>
      </c>
      <c r="K19" s="47">
        <v>0</v>
      </c>
      <c r="L19" s="47">
        <v>34</v>
      </c>
      <c r="M19" s="47">
        <v>0.4</v>
      </c>
      <c r="N19" s="47">
        <v>22</v>
      </c>
      <c r="O19" s="47">
        <v>26.3</v>
      </c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25"/>
      <c r="AD19" s="25"/>
      <c r="AE19" s="25"/>
      <c r="AF19" s="25"/>
      <c r="AG19" s="25"/>
      <c r="AH19" s="25"/>
    </row>
    <row r="20" spans="1:34" x14ac:dyDescent="0.25">
      <c r="A20" s="45">
        <v>282</v>
      </c>
      <c r="B20" s="45" t="s">
        <v>83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1">
        <v>200</v>
      </c>
      <c r="Q20" s="47">
        <v>0.12</v>
      </c>
      <c r="R20" s="47">
        <v>0</v>
      </c>
      <c r="S20" s="47">
        <v>12.04</v>
      </c>
      <c r="T20" s="47">
        <v>48.64</v>
      </c>
      <c r="U20" s="47">
        <v>0</v>
      </c>
      <c r="V20" s="47">
        <v>0</v>
      </c>
      <c r="W20" s="47">
        <v>0</v>
      </c>
      <c r="X20" s="47">
        <v>0</v>
      </c>
      <c r="Y20" s="47">
        <v>11</v>
      </c>
      <c r="Z20" s="47">
        <v>0</v>
      </c>
      <c r="AA20" s="47">
        <v>0.6</v>
      </c>
      <c r="AB20" s="47">
        <v>1.98</v>
      </c>
      <c r="AC20" s="15"/>
      <c r="AD20" s="15"/>
      <c r="AE20" s="15"/>
      <c r="AF20" s="15"/>
      <c r="AG20" s="15"/>
      <c r="AH20" s="15"/>
    </row>
    <row r="21" spans="1:34" x14ac:dyDescent="0.25">
      <c r="A21" s="6"/>
      <c r="B21" s="8" t="s">
        <v>15</v>
      </c>
      <c r="C21" s="7"/>
      <c r="D21" s="17">
        <f>D14+D15+D16+D17+D18+D20</f>
        <v>29.55</v>
      </c>
      <c r="E21" s="17">
        <f>E14+E15+E16+E17+E18+E20</f>
        <v>27.27</v>
      </c>
      <c r="F21" s="17">
        <f>F14+F15+F16+F17+F18+F20+F20</f>
        <v>89.72</v>
      </c>
      <c r="G21" s="17">
        <f>G14+G15+G16+G17+G18+G20</f>
        <v>721.71</v>
      </c>
      <c r="H21" s="17">
        <f t="shared" ref="H21:O21" si="3">H14+H15+H16+H17+H20</f>
        <v>17.595000000000002</v>
      </c>
      <c r="I21" s="17">
        <f t="shared" si="3"/>
        <v>0.2</v>
      </c>
      <c r="J21" s="17">
        <f t="shared" si="3"/>
        <v>0.22</v>
      </c>
      <c r="K21" s="17">
        <f t="shared" si="3"/>
        <v>2.59</v>
      </c>
      <c r="L21" s="17">
        <f t="shared" si="3"/>
        <v>265.93</v>
      </c>
      <c r="M21" s="17">
        <f t="shared" si="3"/>
        <v>3.2</v>
      </c>
      <c r="N21" s="17">
        <f t="shared" si="3"/>
        <v>93.38</v>
      </c>
      <c r="O21" s="17">
        <f t="shared" si="3"/>
        <v>398.02</v>
      </c>
      <c r="P21" s="20"/>
      <c r="Q21" s="18">
        <f>Q14+Q15+Q16+Q17+Q18+Q20</f>
        <v>32.32</v>
      </c>
      <c r="R21" s="18">
        <f>R14+R15+R16+R17+R20</f>
        <v>28.32</v>
      </c>
      <c r="S21" s="18">
        <f>S14+S15+S16+S17+S18+S20</f>
        <v>111.92000000000002</v>
      </c>
      <c r="T21" s="18">
        <f>T14+T15+T16+T17+T18+T20</f>
        <v>827.1</v>
      </c>
      <c r="U21" s="18">
        <f t="shared" ref="U21:AB21" si="4">U14+U15+U16+U17+U20</f>
        <v>19.195000000000004</v>
      </c>
      <c r="V21" s="18">
        <f t="shared" si="4"/>
        <v>2</v>
      </c>
      <c r="W21" s="18">
        <f t="shared" si="4"/>
        <v>0.22</v>
      </c>
      <c r="X21" s="18">
        <f t="shared" si="4"/>
        <v>2.69</v>
      </c>
      <c r="Y21" s="18">
        <f t="shared" si="4"/>
        <v>287.93</v>
      </c>
      <c r="Z21" s="18">
        <f t="shared" si="4"/>
        <v>3.5</v>
      </c>
      <c r="AA21" s="18">
        <f t="shared" si="4"/>
        <v>101.97999999999999</v>
      </c>
      <c r="AB21" s="18">
        <f t="shared" si="4"/>
        <v>428</v>
      </c>
    </row>
    <row r="22" spans="1:34" x14ac:dyDescent="0.25">
      <c r="A22" s="6"/>
      <c r="B22" s="1" t="s">
        <v>16</v>
      </c>
      <c r="C22" s="7"/>
      <c r="D22" s="33">
        <f t="shared" ref="D22:O22" si="5">D12+D21</f>
        <v>47.15</v>
      </c>
      <c r="E22" s="33">
        <f t="shared" si="5"/>
        <v>41.47</v>
      </c>
      <c r="F22" s="33">
        <f t="shared" si="5"/>
        <v>166.42000000000002</v>
      </c>
      <c r="G22" s="33">
        <f t="shared" si="5"/>
        <v>1195.73</v>
      </c>
      <c r="H22" s="33">
        <f t="shared" si="5"/>
        <v>35.545000000000002</v>
      </c>
      <c r="I22" s="33">
        <f t="shared" si="5"/>
        <v>19.2</v>
      </c>
      <c r="J22" s="33">
        <f t="shared" si="5"/>
        <v>0.29000000000000004</v>
      </c>
      <c r="K22" s="33">
        <f t="shared" si="5"/>
        <v>2.79</v>
      </c>
      <c r="L22" s="33">
        <f t="shared" si="5"/>
        <v>653.05999999999995</v>
      </c>
      <c r="M22" s="33">
        <f t="shared" si="5"/>
        <v>7.37</v>
      </c>
      <c r="N22" s="33">
        <f t="shared" si="5"/>
        <v>134.57999999999998</v>
      </c>
      <c r="O22" s="33">
        <f t="shared" si="5"/>
        <v>579.76</v>
      </c>
      <c r="P22" s="73"/>
      <c r="Q22" s="34">
        <f t="shared" ref="Q22:AB22" si="6">Q12+Q21</f>
        <v>51.76</v>
      </c>
      <c r="R22" s="34">
        <f t="shared" si="6"/>
        <v>45.5</v>
      </c>
      <c r="S22" s="34">
        <f t="shared" si="6"/>
        <v>197.25</v>
      </c>
      <c r="T22" s="34">
        <f t="shared" si="6"/>
        <v>1432.62</v>
      </c>
      <c r="U22" s="34">
        <f t="shared" si="6"/>
        <v>39.165000000000006</v>
      </c>
      <c r="V22" s="34">
        <f t="shared" si="6"/>
        <v>21</v>
      </c>
      <c r="W22" s="34">
        <f t="shared" si="6"/>
        <v>0.3075</v>
      </c>
      <c r="X22" s="34">
        <f t="shared" si="6"/>
        <v>2.94</v>
      </c>
      <c r="Y22" s="34">
        <f t="shared" si="6"/>
        <v>724.69</v>
      </c>
      <c r="Z22" s="34">
        <f t="shared" si="6"/>
        <v>8.5500000000000007</v>
      </c>
      <c r="AA22" s="34">
        <f t="shared" si="6"/>
        <v>150.54</v>
      </c>
      <c r="AB22" s="34">
        <f t="shared" si="6"/>
        <v>631.42999999999995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A16" sqref="A16:AB16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66</v>
      </c>
      <c r="B5" s="1" t="s">
        <v>0</v>
      </c>
      <c r="C5" s="60" t="s">
        <v>44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43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33</v>
      </c>
      <c r="W6" s="1" t="s">
        <v>6</v>
      </c>
      <c r="X6" s="1" t="s">
        <v>34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x14ac:dyDescent="0.25">
      <c r="A7" s="45">
        <v>109</v>
      </c>
      <c r="B7" s="43" t="s">
        <v>70</v>
      </c>
      <c r="C7" s="39" t="s">
        <v>20</v>
      </c>
      <c r="D7" s="56">
        <v>7.3</v>
      </c>
      <c r="E7" s="56">
        <v>4.12</v>
      </c>
      <c r="F7" s="56">
        <v>19.59</v>
      </c>
      <c r="G7" s="56">
        <v>207.4</v>
      </c>
      <c r="H7" s="56">
        <v>0.3</v>
      </c>
      <c r="I7" s="56">
        <v>10</v>
      </c>
      <c r="J7" s="56">
        <v>0.1</v>
      </c>
      <c r="K7" s="56">
        <v>0.1</v>
      </c>
      <c r="L7" s="56">
        <v>216</v>
      </c>
      <c r="M7" s="56">
        <v>1</v>
      </c>
      <c r="N7" s="56">
        <v>48</v>
      </c>
      <c r="O7" s="56">
        <v>187</v>
      </c>
      <c r="P7" s="44" t="s">
        <v>40</v>
      </c>
      <c r="Q7" s="56">
        <v>10.199999999999999</v>
      </c>
      <c r="R7" s="56">
        <v>6.9</v>
      </c>
      <c r="S7" s="56">
        <v>24.487500000000001</v>
      </c>
      <c r="T7" s="56">
        <v>259.25</v>
      </c>
      <c r="U7" s="56">
        <v>0.375</v>
      </c>
      <c r="V7" s="56">
        <v>12.5</v>
      </c>
      <c r="W7" s="56">
        <v>0.125</v>
      </c>
      <c r="X7" s="56">
        <v>0.125</v>
      </c>
      <c r="Y7" s="56">
        <v>270</v>
      </c>
      <c r="Z7" s="56">
        <v>1.25</v>
      </c>
      <c r="AA7" s="56">
        <v>60</v>
      </c>
      <c r="AB7" s="56">
        <v>233.75</v>
      </c>
    </row>
    <row r="8" spans="1:28" x14ac:dyDescent="0.25">
      <c r="A8" s="52">
        <v>287</v>
      </c>
      <c r="B8" s="43" t="s">
        <v>26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>
        <v>200</v>
      </c>
      <c r="Q8" s="47">
        <v>1.4</v>
      </c>
      <c r="R8" s="47">
        <v>1.6</v>
      </c>
      <c r="S8" s="47">
        <v>17</v>
      </c>
      <c r="T8" s="47">
        <v>89.32</v>
      </c>
      <c r="U8" s="47">
        <v>2.8</v>
      </c>
      <c r="V8" s="47">
        <v>8.4</v>
      </c>
      <c r="W8" s="47">
        <v>0.1</v>
      </c>
      <c r="X8" s="47">
        <v>0.1</v>
      </c>
      <c r="Y8" s="47">
        <v>119</v>
      </c>
      <c r="Z8" s="47">
        <v>0.1</v>
      </c>
      <c r="AA8" s="47">
        <v>15.1</v>
      </c>
      <c r="AB8" s="47">
        <v>79.2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3">
        <v>366</v>
      </c>
      <c r="B10" s="43" t="s">
        <v>19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85</v>
      </c>
      <c r="C12" s="48">
        <v>40</v>
      </c>
      <c r="D12" s="47">
        <v>8.6199999999999992</v>
      </c>
      <c r="E12" s="47">
        <v>11.25</v>
      </c>
      <c r="F12" s="47">
        <v>85.56</v>
      </c>
      <c r="G12" s="47">
        <v>168.2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2.42</v>
      </c>
      <c r="N12" s="47">
        <v>0</v>
      </c>
      <c r="O12" s="47">
        <v>0</v>
      </c>
      <c r="P12" s="48">
        <v>40</v>
      </c>
      <c r="Q12" s="47">
        <v>8.6199999999999992</v>
      </c>
      <c r="R12" s="47">
        <v>11.25</v>
      </c>
      <c r="S12" s="47">
        <v>85.56</v>
      </c>
      <c r="T12" s="47">
        <v>168.2</v>
      </c>
      <c r="U12" s="47">
        <v>0</v>
      </c>
      <c r="V12" s="47">
        <v>0</v>
      </c>
      <c r="W12" s="47">
        <v>0.04</v>
      </c>
      <c r="X12" s="47">
        <v>0</v>
      </c>
      <c r="Y12" s="47">
        <v>2.5000000000000001E-2</v>
      </c>
      <c r="Z12" s="47">
        <v>2.42</v>
      </c>
      <c r="AA12" s="47">
        <v>0</v>
      </c>
      <c r="AB12" s="47">
        <v>0</v>
      </c>
    </row>
    <row r="13" spans="1:28" x14ac:dyDescent="0.25">
      <c r="A13" s="45">
        <v>118</v>
      </c>
      <c r="B13" s="43" t="s">
        <v>45</v>
      </c>
      <c r="C13" s="44">
        <v>100</v>
      </c>
      <c r="D13" s="47">
        <v>0.5</v>
      </c>
      <c r="E13" s="47">
        <v>0.5</v>
      </c>
      <c r="F13" s="47">
        <v>12.5</v>
      </c>
      <c r="G13" s="47">
        <v>61.25</v>
      </c>
      <c r="H13" s="47">
        <v>14.75</v>
      </c>
      <c r="I13" s="47">
        <v>0</v>
      </c>
      <c r="J13" s="47">
        <v>0</v>
      </c>
      <c r="K13" s="47">
        <v>0</v>
      </c>
      <c r="L13" s="47">
        <v>69.87</v>
      </c>
      <c r="M13" s="47">
        <v>1.37</v>
      </c>
      <c r="N13" s="47">
        <v>11.25</v>
      </c>
      <c r="O13" s="47">
        <v>13.75</v>
      </c>
      <c r="P13" s="44">
        <v>100</v>
      </c>
      <c r="Q13" s="47">
        <v>0.5</v>
      </c>
      <c r="R13" s="47">
        <v>0.5</v>
      </c>
      <c r="S13" s="47">
        <v>12.5</v>
      </c>
      <c r="T13" s="47">
        <v>61.25</v>
      </c>
      <c r="U13" s="47">
        <v>14.75</v>
      </c>
      <c r="V13" s="47">
        <v>0</v>
      </c>
      <c r="W13" s="47">
        <v>0</v>
      </c>
      <c r="X13" s="47">
        <v>0</v>
      </c>
      <c r="Y13" s="47">
        <v>69.87</v>
      </c>
      <c r="Z13" s="47">
        <v>1.37</v>
      </c>
      <c r="AA13" s="47">
        <v>11.25</v>
      </c>
      <c r="AB13" s="47">
        <v>13.75</v>
      </c>
    </row>
    <row r="14" spans="1:28" ht="15.75" customHeight="1" x14ac:dyDescent="0.25">
      <c r="A14" s="6"/>
      <c r="B14" s="8" t="s">
        <v>15</v>
      </c>
      <c r="C14" s="44"/>
      <c r="D14" s="16">
        <f t="shared" ref="D14:O14" si="0">SUM(D7:D13)</f>
        <v>24.97</v>
      </c>
      <c r="E14" s="16">
        <f t="shared" si="0"/>
        <v>28.970000000000002</v>
      </c>
      <c r="F14" s="16">
        <f t="shared" si="0"/>
        <v>153.73000000000002</v>
      </c>
      <c r="G14" s="16">
        <f t="shared" si="0"/>
        <v>765.94</v>
      </c>
      <c r="H14" s="16">
        <f t="shared" si="0"/>
        <v>17.850000000000001</v>
      </c>
      <c r="I14" s="16">
        <f t="shared" si="0"/>
        <v>71.400000000000006</v>
      </c>
      <c r="J14" s="16">
        <f t="shared" si="0"/>
        <v>0.24000000000000002</v>
      </c>
      <c r="K14" s="16">
        <f t="shared" si="0"/>
        <v>0.2</v>
      </c>
      <c r="L14" s="16">
        <f t="shared" si="0"/>
        <v>559.29499999999996</v>
      </c>
      <c r="M14" s="16">
        <f t="shared" si="0"/>
        <v>5.3100000000000005</v>
      </c>
      <c r="N14" s="16">
        <f t="shared" si="0"/>
        <v>94.25</v>
      </c>
      <c r="O14" s="16">
        <f t="shared" si="0"/>
        <v>408.45000000000005</v>
      </c>
      <c r="P14" s="16"/>
      <c r="Q14" s="16">
        <f t="shared" ref="Q14:AB14" si="1">SUM(Q7:Q13)</f>
        <v>28.67</v>
      </c>
      <c r="R14" s="16">
        <f t="shared" si="1"/>
        <v>31.85</v>
      </c>
      <c r="S14" s="16">
        <f t="shared" si="1"/>
        <v>163.6275</v>
      </c>
      <c r="T14" s="16">
        <f t="shared" si="1"/>
        <v>821.91999999999985</v>
      </c>
      <c r="U14" s="16">
        <f t="shared" si="1"/>
        <v>17.925000000000001</v>
      </c>
      <c r="V14" s="16">
        <f t="shared" si="1"/>
        <v>73.900000000000006</v>
      </c>
      <c r="W14" s="16">
        <f t="shared" si="1"/>
        <v>0.26500000000000001</v>
      </c>
      <c r="X14" s="16">
        <f t="shared" si="1"/>
        <v>0.22500000000000001</v>
      </c>
      <c r="Y14" s="16">
        <f t="shared" si="1"/>
        <v>613.59500000000003</v>
      </c>
      <c r="Z14" s="16">
        <f t="shared" si="1"/>
        <v>5.66</v>
      </c>
      <c r="AA14" s="16">
        <f t="shared" si="1"/>
        <v>110.14999999999999</v>
      </c>
      <c r="AB14" s="16">
        <f t="shared" si="1"/>
        <v>450.8</v>
      </c>
    </row>
    <row r="15" spans="1:28" ht="13.5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1" customHeight="1" x14ac:dyDescent="0.25">
      <c r="A16" s="69">
        <v>11</v>
      </c>
      <c r="B16" s="54" t="s">
        <v>119</v>
      </c>
      <c r="C16" s="40">
        <v>70</v>
      </c>
      <c r="D16" s="56">
        <v>1.2</v>
      </c>
      <c r="E16" s="56">
        <v>2.15</v>
      </c>
      <c r="F16" s="56">
        <v>3.75</v>
      </c>
      <c r="G16" s="56">
        <v>74.25</v>
      </c>
      <c r="H16" s="56">
        <v>8.6999999999999993</v>
      </c>
      <c r="I16" s="56">
        <v>0</v>
      </c>
      <c r="J16" s="56">
        <v>0</v>
      </c>
      <c r="K16" s="56">
        <v>0</v>
      </c>
      <c r="L16" s="56">
        <v>13</v>
      </c>
      <c r="M16" s="56">
        <v>0.9</v>
      </c>
      <c r="N16" s="56">
        <v>18.7</v>
      </c>
      <c r="O16" s="56">
        <v>22</v>
      </c>
      <c r="P16" s="40">
        <v>100</v>
      </c>
      <c r="Q16" s="56">
        <v>1.4</v>
      </c>
      <c r="R16" s="56">
        <v>3.1749999999999998</v>
      </c>
      <c r="S16" s="56">
        <v>4.375</v>
      </c>
      <c r="T16" s="56">
        <v>85.63</v>
      </c>
      <c r="U16" s="56">
        <v>10.15</v>
      </c>
      <c r="V16" s="56">
        <v>0</v>
      </c>
      <c r="W16" s="56">
        <v>0</v>
      </c>
      <c r="X16" s="56">
        <v>0</v>
      </c>
      <c r="Y16" s="56">
        <v>15.16666667</v>
      </c>
      <c r="Z16" s="56">
        <v>1.05</v>
      </c>
      <c r="AA16" s="56">
        <v>21.81666667</v>
      </c>
      <c r="AB16" s="56">
        <v>25.666666670000001</v>
      </c>
    </row>
    <row r="17" spans="1:28" ht="23.25" customHeight="1" x14ac:dyDescent="0.25">
      <c r="A17" s="45">
        <v>153</v>
      </c>
      <c r="B17" s="42" t="s">
        <v>100</v>
      </c>
      <c r="C17" s="35">
        <v>200</v>
      </c>
      <c r="D17" s="56">
        <v>7.38</v>
      </c>
      <c r="E17" s="56">
        <v>3.78</v>
      </c>
      <c r="F17" s="56">
        <v>18.84</v>
      </c>
      <c r="G17" s="56">
        <v>133</v>
      </c>
      <c r="H17" s="56">
        <v>6.2</v>
      </c>
      <c r="I17" s="56">
        <v>0.2</v>
      </c>
      <c r="J17" s="56">
        <v>0</v>
      </c>
      <c r="K17" s="56">
        <v>0.5</v>
      </c>
      <c r="L17" s="56">
        <v>45</v>
      </c>
      <c r="M17" s="56">
        <v>1.1000000000000001</v>
      </c>
      <c r="N17" s="56">
        <v>34</v>
      </c>
      <c r="O17" s="56">
        <v>110</v>
      </c>
      <c r="P17" s="35">
        <v>250</v>
      </c>
      <c r="Q17" s="56">
        <v>9.23</v>
      </c>
      <c r="R17" s="56">
        <v>5.23</v>
      </c>
      <c r="S17" s="56">
        <v>24</v>
      </c>
      <c r="T17" s="56">
        <v>166.25</v>
      </c>
      <c r="U17" s="56">
        <v>7.8</v>
      </c>
      <c r="V17" s="56">
        <v>2</v>
      </c>
      <c r="W17" s="56">
        <v>0</v>
      </c>
      <c r="X17" s="56">
        <v>0.6</v>
      </c>
      <c r="Y17" s="56">
        <v>56</v>
      </c>
      <c r="Z17" s="56">
        <v>1.4</v>
      </c>
      <c r="AA17" s="56">
        <v>42</v>
      </c>
      <c r="AB17" s="56">
        <v>138</v>
      </c>
    </row>
    <row r="18" spans="1:28" ht="16.5" customHeight="1" x14ac:dyDescent="0.25">
      <c r="A18" s="45">
        <v>189</v>
      </c>
      <c r="B18" s="43" t="s">
        <v>58</v>
      </c>
      <c r="C18" s="46" t="s">
        <v>96</v>
      </c>
      <c r="D18" s="47">
        <v>10.68</v>
      </c>
      <c r="E18" s="47">
        <v>11.72</v>
      </c>
      <c r="F18" s="47">
        <v>5.74</v>
      </c>
      <c r="G18" s="47">
        <v>176.75</v>
      </c>
      <c r="H18" s="47">
        <v>0.15</v>
      </c>
      <c r="I18" s="47">
        <v>0</v>
      </c>
      <c r="J18" s="47">
        <v>7.0000000000000007E-2</v>
      </c>
      <c r="K18" s="47">
        <v>0.65</v>
      </c>
      <c r="L18" s="47">
        <v>32.69</v>
      </c>
      <c r="M18" s="47">
        <v>1.1000000000000001</v>
      </c>
      <c r="N18" s="47">
        <v>24.94</v>
      </c>
      <c r="O18" s="47">
        <v>133</v>
      </c>
      <c r="P18" s="46" t="s">
        <v>96</v>
      </c>
      <c r="Q18" s="47">
        <v>10.68</v>
      </c>
      <c r="R18" s="47">
        <v>11.72</v>
      </c>
      <c r="S18" s="47">
        <v>5.74</v>
      </c>
      <c r="T18" s="47">
        <v>176.75</v>
      </c>
      <c r="U18" s="47">
        <v>0.15</v>
      </c>
      <c r="V18" s="47">
        <v>0</v>
      </c>
      <c r="W18" s="47">
        <v>7.0000000000000007E-2</v>
      </c>
      <c r="X18" s="47">
        <v>0.65</v>
      </c>
      <c r="Y18" s="47">
        <v>32.69</v>
      </c>
      <c r="Z18" s="47">
        <v>1.1000000000000001</v>
      </c>
      <c r="AA18" s="47">
        <v>24.94</v>
      </c>
      <c r="AB18" s="47">
        <v>133</v>
      </c>
    </row>
    <row r="19" spans="1:28" x14ac:dyDescent="0.25">
      <c r="A19" s="45">
        <v>224</v>
      </c>
      <c r="B19" s="45" t="s">
        <v>69</v>
      </c>
      <c r="C19" s="46">
        <v>150</v>
      </c>
      <c r="D19" s="47">
        <v>3.8849999999999998</v>
      </c>
      <c r="E19" s="47">
        <v>5.085</v>
      </c>
      <c r="F19" s="47">
        <v>40.274999999999999</v>
      </c>
      <c r="G19" s="47">
        <v>215.18</v>
      </c>
      <c r="H19" s="47">
        <v>0.19500000000000001</v>
      </c>
      <c r="I19" s="47">
        <v>0</v>
      </c>
      <c r="J19" s="47">
        <v>0.03</v>
      </c>
      <c r="K19" s="47">
        <v>0.28499999999999998</v>
      </c>
      <c r="L19" s="47">
        <v>3.3149999999999999</v>
      </c>
      <c r="M19" s="47">
        <v>0.52500000000000002</v>
      </c>
      <c r="N19" s="47">
        <v>10.11</v>
      </c>
      <c r="O19" s="47">
        <v>39.704999999999998</v>
      </c>
      <c r="P19" s="46">
        <v>150</v>
      </c>
      <c r="Q19" s="47">
        <v>3.8849999999999998</v>
      </c>
      <c r="R19" s="47">
        <v>5.085</v>
      </c>
      <c r="S19" s="47">
        <v>40.274999999999999</v>
      </c>
      <c r="T19" s="47">
        <v>215.18</v>
      </c>
      <c r="U19" s="47">
        <v>0.16500000000000001</v>
      </c>
      <c r="V19" s="47">
        <v>0</v>
      </c>
      <c r="W19" s="47">
        <v>0.03</v>
      </c>
      <c r="X19" s="47">
        <v>0.22500000000000001</v>
      </c>
      <c r="Y19" s="47">
        <v>3.3149999999999999</v>
      </c>
      <c r="Z19" s="47">
        <v>0.52500000000000002</v>
      </c>
      <c r="AA19" s="47">
        <v>10.11</v>
      </c>
      <c r="AB19" s="47">
        <v>39.704999999999998</v>
      </c>
    </row>
    <row r="20" spans="1:28" x14ac:dyDescent="0.25">
      <c r="A20" s="6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45">
        <v>273</v>
      </c>
      <c r="B21" s="45" t="s">
        <v>102</v>
      </c>
      <c r="C21" s="67">
        <v>200</v>
      </c>
      <c r="D21" s="56">
        <v>0.3</v>
      </c>
      <c r="E21" s="56">
        <v>0</v>
      </c>
      <c r="F21" s="56">
        <v>20.100000000000001</v>
      </c>
      <c r="G21" s="56">
        <v>81</v>
      </c>
      <c r="H21" s="56">
        <v>0.8</v>
      </c>
      <c r="I21" s="56">
        <v>0</v>
      </c>
      <c r="J21" s="56">
        <v>0</v>
      </c>
      <c r="K21" s="56">
        <v>0</v>
      </c>
      <c r="L21" s="56">
        <v>10</v>
      </c>
      <c r="M21" s="56">
        <v>0.6</v>
      </c>
      <c r="N21" s="56">
        <v>22.33</v>
      </c>
      <c r="O21" s="56">
        <v>26.33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x14ac:dyDescent="0.25">
      <c r="A22" s="45">
        <v>283</v>
      </c>
      <c r="B22" s="45" t="s">
        <v>22</v>
      </c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>
        <v>200</v>
      </c>
      <c r="Q22" s="47">
        <v>0.8</v>
      </c>
      <c r="R22" s="47">
        <v>0.1</v>
      </c>
      <c r="S22" s="47">
        <v>26.6</v>
      </c>
      <c r="T22" s="47">
        <v>112.2</v>
      </c>
      <c r="U22" s="47">
        <v>0.1</v>
      </c>
      <c r="V22" s="47">
        <v>0</v>
      </c>
      <c r="W22" s="47">
        <v>0</v>
      </c>
      <c r="X22" s="47">
        <v>0</v>
      </c>
      <c r="Y22" s="47">
        <v>34</v>
      </c>
      <c r="Z22" s="47">
        <v>0.4</v>
      </c>
      <c r="AA22" s="47">
        <v>22</v>
      </c>
      <c r="AB22" s="47">
        <v>26.3</v>
      </c>
    </row>
    <row r="23" spans="1:28" x14ac:dyDescent="0.25">
      <c r="A23" s="6"/>
      <c r="B23" s="8" t="s">
        <v>15</v>
      </c>
      <c r="C23" s="39"/>
      <c r="D23" s="65">
        <f t="shared" ref="D23:O23" si="2">D16+D17+D18+D19+D20+D22</f>
        <v>26.344999999999995</v>
      </c>
      <c r="E23" s="65">
        <f t="shared" si="2"/>
        <v>23.134999999999998</v>
      </c>
      <c r="F23" s="65">
        <f t="shared" si="2"/>
        <v>87.60499999999999</v>
      </c>
      <c r="G23" s="65">
        <f t="shared" si="2"/>
        <v>693.18000000000006</v>
      </c>
      <c r="H23" s="65">
        <f t="shared" si="2"/>
        <v>15.244999999999999</v>
      </c>
      <c r="I23" s="65">
        <f t="shared" si="2"/>
        <v>0.2</v>
      </c>
      <c r="J23" s="65">
        <f t="shared" si="2"/>
        <v>0.1</v>
      </c>
      <c r="K23" s="65">
        <f t="shared" si="2"/>
        <v>1.4349999999999998</v>
      </c>
      <c r="L23" s="65">
        <f t="shared" si="2"/>
        <v>102.705</v>
      </c>
      <c r="M23" s="65">
        <f t="shared" si="2"/>
        <v>4.0250000000000004</v>
      </c>
      <c r="N23" s="65">
        <f t="shared" si="2"/>
        <v>100.95</v>
      </c>
      <c r="O23" s="65">
        <f t="shared" si="2"/>
        <v>335.30500000000001</v>
      </c>
      <c r="P23" s="66"/>
      <c r="Q23" s="65">
        <f t="shared" ref="Q23:AB23" si="3">Q16+Q17+Q18+Q19+Q20+Q22</f>
        <v>29.995000000000001</v>
      </c>
      <c r="R23" s="65">
        <f t="shared" si="3"/>
        <v>25.810000000000002</v>
      </c>
      <c r="S23" s="65">
        <f t="shared" si="3"/>
        <v>124.99000000000001</v>
      </c>
      <c r="T23" s="65">
        <f t="shared" si="3"/>
        <v>873.51</v>
      </c>
      <c r="U23" s="65">
        <f t="shared" si="3"/>
        <v>18.364999999999998</v>
      </c>
      <c r="V23" s="65">
        <f t="shared" si="3"/>
        <v>2</v>
      </c>
      <c r="W23" s="65">
        <f t="shared" si="3"/>
        <v>0.1</v>
      </c>
      <c r="X23" s="65">
        <f t="shared" si="3"/>
        <v>1.4750000000000001</v>
      </c>
      <c r="Y23" s="65">
        <f t="shared" si="3"/>
        <v>152.17166666999998</v>
      </c>
      <c r="Z23" s="65">
        <f t="shared" si="3"/>
        <v>4.9750000000000005</v>
      </c>
      <c r="AA23" s="65">
        <f t="shared" si="3"/>
        <v>137.86666667</v>
      </c>
      <c r="AB23" s="65">
        <f t="shared" si="3"/>
        <v>400.67166667000004</v>
      </c>
    </row>
    <row r="24" spans="1:28" x14ac:dyDescent="0.25">
      <c r="A24" s="6"/>
      <c r="B24" s="1" t="s">
        <v>16</v>
      </c>
      <c r="C24" s="44"/>
      <c r="D24" s="64">
        <f t="shared" ref="D24:O24" si="4">D14+D23</f>
        <v>51.314999999999998</v>
      </c>
      <c r="E24" s="64">
        <f t="shared" si="4"/>
        <v>52.105000000000004</v>
      </c>
      <c r="F24" s="64">
        <f t="shared" si="4"/>
        <v>241.33500000000001</v>
      </c>
      <c r="G24" s="64">
        <f t="shared" si="4"/>
        <v>1459.1200000000001</v>
      </c>
      <c r="H24" s="64">
        <f t="shared" si="4"/>
        <v>33.094999999999999</v>
      </c>
      <c r="I24" s="64">
        <f t="shared" si="4"/>
        <v>71.600000000000009</v>
      </c>
      <c r="J24" s="64">
        <f t="shared" si="4"/>
        <v>0.34</v>
      </c>
      <c r="K24" s="64">
        <f t="shared" si="4"/>
        <v>1.6349999999999998</v>
      </c>
      <c r="L24" s="64">
        <f t="shared" si="4"/>
        <v>662</v>
      </c>
      <c r="M24" s="64">
        <f t="shared" si="4"/>
        <v>9.3350000000000009</v>
      </c>
      <c r="N24" s="64">
        <f t="shared" si="4"/>
        <v>195.2</v>
      </c>
      <c r="O24" s="64">
        <f t="shared" si="4"/>
        <v>743.75500000000011</v>
      </c>
      <c r="P24" s="63"/>
      <c r="Q24" s="64">
        <f t="shared" ref="Q24:AB24" si="5">Q14+Q23</f>
        <v>58.665000000000006</v>
      </c>
      <c r="R24" s="64">
        <f t="shared" si="5"/>
        <v>57.660000000000004</v>
      </c>
      <c r="S24" s="64">
        <f t="shared" si="5"/>
        <v>288.61750000000001</v>
      </c>
      <c r="T24" s="64">
        <f t="shared" si="5"/>
        <v>1695.4299999999998</v>
      </c>
      <c r="U24" s="64">
        <f t="shared" si="5"/>
        <v>36.29</v>
      </c>
      <c r="V24" s="64">
        <f t="shared" si="5"/>
        <v>75.900000000000006</v>
      </c>
      <c r="W24" s="64">
        <f t="shared" si="5"/>
        <v>0.36499999999999999</v>
      </c>
      <c r="X24" s="64">
        <f t="shared" si="5"/>
        <v>1.7000000000000002</v>
      </c>
      <c r="Y24" s="64">
        <f t="shared" si="5"/>
        <v>765.76666666999995</v>
      </c>
      <c r="Z24" s="64">
        <f t="shared" si="5"/>
        <v>10.635000000000002</v>
      </c>
      <c r="AA24" s="64">
        <f t="shared" si="5"/>
        <v>248.01666667000001</v>
      </c>
      <c r="AB24" s="64">
        <f t="shared" si="5"/>
        <v>851.4716666700001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4" sqref="B4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66</v>
      </c>
      <c r="B5" s="1" t="s">
        <v>0</v>
      </c>
      <c r="C5" s="60" t="s">
        <v>31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32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33</v>
      </c>
      <c r="W6" s="1" t="s">
        <v>6</v>
      </c>
      <c r="X6" s="1" t="s">
        <v>34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ht="15.75" customHeight="1" x14ac:dyDescent="0.25">
      <c r="A7" s="45">
        <v>114</v>
      </c>
      <c r="B7" s="43" t="s">
        <v>62</v>
      </c>
      <c r="C7" s="39" t="s">
        <v>20</v>
      </c>
      <c r="D7" s="56">
        <v>10.119999999999999</v>
      </c>
      <c r="E7" s="56">
        <v>6.62</v>
      </c>
      <c r="F7" s="56">
        <v>32.61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 t="s">
        <v>40</v>
      </c>
      <c r="Q7" s="56">
        <v>12.4</v>
      </c>
      <c r="R7" s="56">
        <v>7.2750000000000004</v>
      </c>
      <c r="S7" s="56">
        <v>36.762500000000003</v>
      </c>
      <c r="T7" s="56">
        <v>262.66250000000002</v>
      </c>
      <c r="U7" s="56">
        <v>0.375</v>
      </c>
      <c r="V7" s="56">
        <v>43.25</v>
      </c>
      <c r="W7" s="56">
        <v>0.125</v>
      </c>
      <c r="X7" s="56">
        <v>0.125</v>
      </c>
      <c r="Y7" s="56">
        <v>270.25</v>
      </c>
      <c r="Z7" s="56">
        <v>0.875</v>
      </c>
      <c r="AA7" s="56">
        <v>79.625</v>
      </c>
      <c r="AB7" s="56">
        <v>285.625</v>
      </c>
    </row>
    <row r="8" spans="1:28" ht="17.25" customHeight="1" x14ac:dyDescent="0.25">
      <c r="A8" s="45">
        <v>365</v>
      </c>
      <c r="B8" s="43" t="s">
        <v>17</v>
      </c>
      <c r="C8" s="48">
        <v>10</v>
      </c>
      <c r="D8" s="47">
        <v>0.05</v>
      </c>
      <c r="E8" s="47">
        <v>7.2</v>
      </c>
      <c r="F8" s="47">
        <v>0.08</v>
      </c>
      <c r="G8" s="47">
        <v>74.8</v>
      </c>
      <c r="H8" s="47">
        <v>0</v>
      </c>
      <c r="I8" s="47">
        <v>34</v>
      </c>
      <c r="J8" s="47">
        <v>0</v>
      </c>
      <c r="K8" s="47">
        <v>0</v>
      </c>
      <c r="L8" s="47">
        <v>1.2</v>
      </c>
      <c r="M8" s="47">
        <v>0.02</v>
      </c>
      <c r="N8" s="47">
        <v>0</v>
      </c>
      <c r="O8" s="47">
        <v>1.6</v>
      </c>
      <c r="P8" s="48">
        <v>10</v>
      </c>
      <c r="Q8" s="47">
        <v>0.05</v>
      </c>
      <c r="R8" s="47">
        <v>7.2</v>
      </c>
      <c r="S8" s="47">
        <v>0.08</v>
      </c>
      <c r="T8" s="47">
        <v>74.8</v>
      </c>
      <c r="U8" s="47">
        <v>0</v>
      </c>
      <c r="V8" s="47">
        <v>34</v>
      </c>
      <c r="W8" s="47">
        <v>0</v>
      </c>
      <c r="X8" s="47">
        <v>0</v>
      </c>
      <c r="Y8" s="47">
        <v>1.2</v>
      </c>
      <c r="Z8" s="47">
        <v>0.02</v>
      </c>
      <c r="AA8" s="47">
        <v>0</v>
      </c>
      <c r="AB8" s="47">
        <v>1.6</v>
      </c>
    </row>
    <row r="9" spans="1:28" ht="12.75" customHeight="1" x14ac:dyDescent="0.25">
      <c r="A9" s="39">
        <v>504</v>
      </c>
      <c r="B9" s="43" t="s">
        <v>21</v>
      </c>
      <c r="C9" s="44" t="s">
        <v>41</v>
      </c>
      <c r="D9" s="49">
        <v>0.1</v>
      </c>
      <c r="E9" s="49">
        <v>0</v>
      </c>
      <c r="F9" s="49">
        <v>15.2</v>
      </c>
      <c r="G9" s="49">
        <v>61</v>
      </c>
      <c r="H9" s="49">
        <v>2.8</v>
      </c>
      <c r="I9" s="49">
        <v>0</v>
      </c>
      <c r="J9" s="49">
        <v>0</v>
      </c>
      <c r="K9" s="49">
        <v>0</v>
      </c>
      <c r="L9" s="49">
        <v>13.06</v>
      </c>
      <c r="M9" s="49">
        <v>0</v>
      </c>
      <c r="N9" s="49">
        <v>1.55</v>
      </c>
      <c r="O9" s="49">
        <v>2.89</v>
      </c>
      <c r="P9" s="44" t="s">
        <v>41</v>
      </c>
      <c r="Q9" s="49">
        <v>0.1</v>
      </c>
      <c r="R9" s="49">
        <v>0</v>
      </c>
      <c r="S9" s="49">
        <v>15.2</v>
      </c>
      <c r="T9" s="49">
        <v>61</v>
      </c>
      <c r="U9" s="49">
        <v>2.8</v>
      </c>
      <c r="V9" s="49">
        <v>0</v>
      </c>
      <c r="W9" s="49">
        <v>0</v>
      </c>
      <c r="X9" s="49">
        <v>0</v>
      </c>
      <c r="Y9" s="49">
        <v>13.06</v>
      </c>
      <c r="Z9" s="49">
        <v>0</v>
      </c>
      <c r="AA9" s="49">
        <v>1.55</v>
      </c>
      <c r="AB9" s="49">
        <v>2.89</v>
      </c>
    </row>
    <row r="10" spans="1:28" ht="12.75" customHeight="1" x14ac:dyDescent="0.25">
      <c r="A10" s="45">
        <v>114</v>
      </c>
      <c r="B10" s="43" t="s">
        <v>18</v>
      </c>
      <c r="C10" s="48">
        <v>40</v>
      </c>
      <c r="D10" s="47">
        <v>3.2</v>
      </c>
      <c r="E10" s="47">
        <v>0.4</v>
      </c>
      <c r="F10" s="47">
        <v>19</v>
      </c>
      <c r="G10" s="47">
        <v>94</v>
      </c>
      <c r="H10" s="47">
        <v>0</v>
      </c>
      <c r="I10" s="47">
        <v>0</v>
      </c>
      <c r="J10" s="47">
        <v>0</v>
      </c>
      <c r="K10" s="47">
        <v>0</v>
      </c>
      <c r="L10" s="47">
        <v>8.6999999999999993</v>
      </c>
      <c r="M10" s="47">
        <v>0.4</v>
      </c>
      <c r="N10" s="47">
        <v>13.2</v>
      </c>
      <c r="O10" s="47">
        <v>30.6</v>
      </c>
      <c r="P10" s="44">
        <v>50</v>
      </c>
      <c r="Q10" s="49">
        <v>4</v>
      </c>
      <c r="R10" s="49">
        <v>0.5</v>
      </c>
      <c r="S10" s="49">
        <v>24</v>
      </c>
      <c r="T10" s="49">
        <v>117.5</v>
      </c>
      <c r="U10" s="49">
        <v>0</v>
      </c>
      <c r="V10" s="49">
        <v>0</v>
      </c>
      <c r="W10" s="49">
        <v>0</v>
      </c>
      <c r="X10" s="49">
        <v>0</v>
      </c>
      <c r="Y10" s="49">
        <v>11</v>
      </c>
      <c r="Z10" s="49">
        <v>0.5</v>
      </c>
      <c r="AA10" s="49">
        <v>17</v>
      </c>
      <c r="AB10" s="49">
        <v>38</v>
      </c>
    </row>
    <row r="11" spans="1:28" ht="17.25" customHeight="1" x14ac:dyDescent="0.25">
      <c r="A11" s="45">
        <v>118</v>
      </c>
      <c r="B11" s="43" t="s">
        <v>45</v>
      </c>
      <c r="C11" s="44">
        <v>114</v>
      </c>
      <c r="D11" s="47">
        <v>0.57999999999999996</v>
      </c>
      <c r="E11" s="47">
        <v>0.57999999999999996</v>
      </c>
      <c r="F11" s="47">
        <v>14.15</v>
      </c>
      <c r="G11" s="47">
        <v>69.3</v>
      </c>
      <c r="H11" s="47">
        <v>16</v>
      </c>
      <c r="I11" s="47">
        <v>0</v>
      </c>
      <c r="J11" s="47">
        <v>0</v>
      </c>
      <c r="K11" s="47">
        <v>0</v>
      </c>
      <c r="L11" s="47">
        <v>78.98</v>
      </c>
      <c r="M11" s="47">
        <v>1.7</v>
      </c>
      <c r="N11" s="47">
        <v>12.81</v>
      </c>
      <c r="O11" s="47">
        <v>15.64</v>
      </c>
      <c r="P11" s="44">
        <v>114</v>
      </c>
      <c r="Q11" s="47">
        <v>0.56999999999999995</v>
      </c>
      <c r="R11" s="47">
        <v>0.56999999999999995</v>
      </c>
      <c r="S11" s="47">
        <v>14.13</v>
      </c>
      <c r="T11" s="47">
        <v>69.209999999999994</v>
      </c>
      <c r="U11" s="47">
        <v>16.670000000000002</v>
      </c>
      <c r="V11" s="47">
        <v>0</v>
      </c>
      <c r="W11" s="47">
        <v>0</v>
      </c>
      <c r="X11" s="47">
        <v>0</v>
      </c>
      <c r="Y11" s="47">
        <v>78.95</v>
      </c>
      <c r="Z11" s="47">
        <v>1.55</v>
      </c>
      <c r="AA11" s="47">
        <v>12.71</v>
      </c>
      <c r="AB11" s="47">
        <v>15.54</v>
      </c>
    </row>
    <row r="12" spans="1:28" ht="17.25" customHeight="1" x14ac:dyDescent="0.25">
      <c r="A12" s="45">
        <v>366</v>
      </c>
      <c r="B12" s="43" t="s">
        <v>19</v>
      </c>
      <c r="C12" s="48">
        <v>15</v>
      </c>
      <c r="D12" s="47">
        <v>3.9</v>
      </c>
      <c r="E12" s="47">
        <v>3.9</v>
      </c>
      <c r="F12" s="47">
        <v>0</v>
      </c>
      <c r="G12" s="47">
        <v>51.6</v>
      </c>
      <c r="H12" s="47">
        <v>0</v>
      </c>
      <c r="I12" s="47">
        <v>19</v>
      </c>
      <c r="J12" s="47">
        <v>0</v>
      </c>
      <c r="K12" s="47">
        <v>0</v>
      </c>
      <c r="L12" s="47">
        <v>142.5</v>
      </c>
      <c r="M12" s="47">
        <v>0</v>
      </c>
      <c r="N12" s="47">
        <v>6.8</v>
      </c>
      <c r="O12" s="47">
        <v>84.5</v>
      </c>
      <c r="P12" s="48">
        <v>20</v>
      </c>
      <c r="Q12" s="47">
        <v>5.2</v>
      </c>
      <c r="R12" s="47">
        <v>5.2</v>
      </c>
      <c r="S12" s="47">
        <v>0</v>
      </c>
      <c r="T12" s="47">
        <v>68.8</v>
      </c>
      <c r="U12" s="47">
        <v>0</v>
      </c>
      <c r="V12" s="47">
        <v>19</v>
      </c>
      <c r="W12" s="47">
        <v>0</v>
      </c>
      <c r="X12" s="47">
        <v>0</v>
      </c>
      <c r="Y12" s="47">
        <v>142.5</v>
      </c>
      <c r="Z12" s="47">
        <v>0</v>
      </c>
      <c r="AA12" s="47">
        <v>6.8</v>
      </c>
      <c r="AB12" s="47">
        <v>84.5</v>
      </c>
    </row>
    <row r="13" spans="1:28" ht="12" customHeight="1" x14ac:dyDescent="0.25">
      <c r="A13" s="45"/>
      <c r="B13" s="43"/>
      <c r="C13" s="48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x14ac:dyDescent="0.25">
      <c r="A14" s="6"/>
      <c r="B14" s="8" t="s">
        <v>15</v>
      </c>
      <c r="C14" s="44"/>
      <c r="D14" s="16">
        <f>D7+D8+D9+D10+D11+D12</f>
        <v>17.95</v>
      </c>
      <c r="E14" s="16">
        <f>E7+E8+E9+E10+E11</f>
        <v>14.8</v>
      </c>
      <c r="F14" s="16">
        <f>F7+F8+F9+F10+F11</f>
        <v>81.040000000000006</v>
      </c>
      <c r="G14" s="16">
        <f>G7+G8+G9+G10+G11</f>
        <v>509.23</v>
      </c>
      <c r="H14" s="16">
        <f t="shared" ref="H14:N14" si="0">H7+H9+H10+H11+H12+H13</f>
        <v>19.100000000000001</v>
      </c>
      <c r="I14" s="16">
        <f t="shared" si="0"/>
        <v>53.6</v>
      </c>
      <c r="J14" s="16">
        <f t="shared" si="0"/>
        <v>0.1</v>
      </c>
      <c r="K14" s="16">
        <f t="shared" si="0"/>
        <v>0.1</v>
      </c>
      <c r="L14" s="16">
        <f t="shared" si="0"/>
        <v>459.44</v>
      </c>
      <c r="M14" s="16">
        <f t="shared" si="0"/>
        <v>2.8</v>
      </c>
      <c r="N14" s="16">
        <f t="shared" si="0"/>
        <v>98.06</v>
      </c>
      <c r="O14" s="16">
        <f>SUM(O7:O13)</f>
        <v>363.72999999999996</v>
      </c>
      <c r="P14" s="16"/>
      <c r="Q14" s="16">
        <f t="shared" ref="Q14:AB14" si="1">SUM(Q7:Q13)</f>
        <v>22.32</v>
      </c>
      <c r="R14" s="16">
        <f t="shared" si="1"/>
        <v>20.745000000000001</v>
      </c>
      <c r="S14" s="16">
        <f t="shared" si="1"/>
        <v>90.172499999999999</v>
      </c>
      <c r="T14" s="16">
        <f t="shared" si="1"/>
        <v>653.97250000000008</v>
      </c>
      <c r="U14" s="16">
        <f t="shared" si="1"/>
        <v>19.845000000000002</v>
      </c>
      <c r="V14" s="16">
        <f t="shared" si="1"/>
        <v>96.25</v>
      </c>
      <c r="W14" s="16">
        <f t="shared" si="1"/>
        <v>0.125</v>
      </c>
      <c r="X14" s="16">
        <f t="shared" si="1"/>
        <v>0.125</v>
      </c>
      <c r="Y14" s="16">
        <f t="shared" si="1"/>
        <v>516.96</v>
      </c>
      <c r="Z14" s="16">
        <f t="shared" si="1"/>
        <v>2.9450000000000003</v>
      </c>
      <c r="AA14" s="16">
        <f t="shared" si="1"/>
        <v>117.68499999999999</v>
      </c>
      <c r="AB14" s="16">
        <f t="shared" si="1"/>
        <v>428.15500000000003</v>
      </c>
    </row>
    <row r="15" spans="1:28" x14ac:dyDescent="0.25">
      <c r="A15" s="45">
        <v>51</v>
      </c>
      <c r="B15" s="76" t="s">
        <v>57</v>
      </c>
      <c r="C15" s="39">
        <v>100</v>
      </c>
      <c r="D15" s="56">
        <v>1.5</v>
      </c>
      <c r="E15" s="56">
        <v>5.5</v>
      </c>
      <c r="F15" s="56">
        <v>8.4</v>
      </c>
      <c r="G15" s="56">
        <v>89</v>
      </c>
      <c r="H15" s="56" t="s">
        <v>95</v>
      </c>
      <c r="I15" s="56">
        <v>0</v>
      </c>
      <c r="J15" s="38">
        <v>0</v>
      </c>
      <c r="K15" s="38">
        <v>2.2999999999999998</v>
      </c>
      <c r="L15" s="38">
        <v>33</v>
      </c>
      <c r="M15" s="38">
        <v>1.3</v>
      </c>
      <c r="N15" s="38">
        <v>19</v>
      </c>
      <c r="O15" s="38">
        <v>50</v>
      </c>
      <c r="P15" s="39">
        <v>100</v>
      </c>
      <c r="Q15" s="56">
        <v>1.5</v>
      </c>
      <c r="R15" s="56">
        <v>5.5</v>
      </c>
      <c r="S15" s="56">
        <v>8.4</v>
      </c>
      <c r="T15" s="56">
        <v>89</v>
      </c>
      <c r="U15" s="56" t="s">
        <v>95</v>
      </c>
      <c r="V15" s="56">
        <v>0</v>
      </c>
      <c r="W15" s="38">
        <v>0</v>
      </c>
      <c r="X15" s="38">
        <v>2.2999999999999998</v>
      </c>
      <c r="Y15" s="38">
        <v>33</v>
      </c>
      <c r="Z15" s="38">
        <v>1.3</v>
      </c>
      <c r="AA15" s="38">
        <v>19</v>
      </c>
      <c r="AB15" s="38">
        <v>50</v>
      </c>
    </row>
    <row r="16" spans="1:28" x14ac:dyDescent="0.25">
      <c r="A16" s="45">
        <v>35</v>
      </c>
      <c r="B16" s="45" t="s">
        <v>54</v>
      </c>
      <c r="C16" s="46" t="s">
        <v>29</v>
      </c>
      <c r="D16" s="47">
        <v>4.4000000000000004</v>
      </c>
      <c r="E16" s="47">
        <v>7.12</v>
      </c>
      <c r="F16" s="47">
        <v>10.8</v>
      </c>
      <c r="G16" s="47">
        <v>118.91</v>
      </c>
      <c r="H16" s="47">
        <v>8</v>
      </c>
      <c r="I16" s="47">
        <v>0</v>
      </c>
      <c r="J16" s="47">
        <v>0</v>
      </c>
      <c r="K16" s="47">
        <v>2.08</v>
      </c>
      <c r="L16" s="47">
        <v>28</v>
      </c>
      <c r="M16" s="47">
        <v>1.76</v>
      </c>
      <c r="N16" s="47">
        <v>31.68</v>
      </c>
      <c r="O16" s="47">
        <v>116.8</v>
      </c>
      <c r="P16" s="46" t="s">
        <v>42</v>
      </c>
      <c r="Q16" s="50">
        <v>4.4850000000000003</v>
      </c>
      <c r="R16" s="50">
        <v>8.9250000000000007</v>
      </c>
      <c r="S16" s="50">
        <v>12.01</v>
      </c>
      <c r="T16" s="50">
        <v>146.56</v>
      </c>
      <c r="U16" s="50">
        <v>10.34</v>
      </c>
      <c r="V16" s="50">
        <v>0.01</v>
      </c>
      <c r="W16" s="50">
        <v>0.04</v>
      </c>
      <c r="X16" s="50">
        <v>2.5499999999999998</v>
      </c>
      <c r="Y16" s="50">
        <v>34.5</v>
      </c>
      <c r="Z16" s="50">
        <v>2.2000000000000002</v>
      </c>
      <c r="AA16" s="50">
        <v>39.619999999999997</v>
      </c>
      <c r="AB16" s="50">
        <v>145.6</v>
      </c>
    </row>
    <row r="17" spans="1:28" ht="22.5" customHeight="1" x14ac:dyDescent="0.25">
      <c r="A17" s="52">
        <v>108</v>
      </c>
      <c r="B17" s="55" t="s">
        <v>106</v>
      </c>
      <c r="C17" s="70" t="s">
        <v>107</v>
      </c>
      <c r="D17" s="56">
        <v>15</v>
      </c>
      <c r="E17" s="56">
        <v>13</v>
      </c>
      <c r="F17" s="56">
        <v>2.4</v>
      </c>
      <c r="G17" s="56">
        <v>194</v>
      </c>
      <c r="H17" s="56">
        <v>0.7</v>
      </c>
      <c r="I17" s="56">
        <v>0</v>
      </c>
      <c r="J17" s="56">
        <v>0.1</v>
      </c>
      <c r="K17" s="56">
        <v>0.5</v>
      </c>
      <c r="L17" s="56">
        <v>27</v>
      </c>
      <c r="M17" s="56">
        <v>2.2000000000000002</v>
      </c>
      <c r="N17" s="56">
        <v>25</v>
      </c>
      <c r="O17" s="56">
        <v>159</v>
      </c>
      <c r="P17" s="70" t="s">
        <v>107</v>
      </c>
      <c r="Q17" s="56">
        <v>15</v>
      </c>
      <c r="R17" s="56">
        <v>13</v>
      </c>
      <c r="S17" s="56">
        <v>2.4</v>
      </c>
      <c r="T17" s="56">
        <v>194</v>
      </c>
      <c r="U17" s="56">
        <v>0.7</v>
      </c>
      <c r="V17" s="56">
        <v>0</v>
      </c>
      <c r="W17" s="56">
        <v>0.1</v>
      </c>
      <c r="X17" s="56">
        <v>0.5</v>
      </c>
      <c r="Y17" s="56">
        <v>27</v>
      </c>
      <c r="Z17" s="56">
        <v>2.2000000000000002</v>
      </c>
      <c r="AA17" s="56">
        <v>25</v>
      </c>
      <c r="AB17" s="56">
        <v>159</v>
      </c>
    </row>
    <row r="18" spans="1:28" ht="15.75" customHeight="1" x14ac:dyDescent="0.25">
      <c r="A18" s="45">
        <v>227</v>
      </c>
      <c r="B18" s="45" t="s">
        <v>46</v>
      </c>
      <c r="C18" s="46">
        <v>150</v>
      </c>
      <c r="D18" s="47">
        <v>5.52</v>
      </c>
      <c r="E18" s="47">
        <v>5.3</v>
      </c>
      <c r="F18" s="47">
        <v>29</v>
      </c>
      <c r="G18" s="47">
        <v>195.39</v>
      </c>
      <c r="H18" s="47">
        <v>4.4999999999999998E-2</v>
      </c>
      <c r="I18" s="47">
        <v>0</v>
      </c>
      <c r="J18" s="47">
        <v>0.1</v>
      </c>
      <c r="K18" s="47">
        <v>0.99</v>
      </c>
      <c r="L18" s="47">
        <v>11.4</v>
      </c>
      <c r="M18" s="47">
        <v>0.92</v>
      </c>
      <c r="N18" s="47">
        <v>17.399999999999999</v>
      </c>
      <c r="O18" s="47">
        <v>47.1</v>
      </c>
      <c r="P18" s="46">
        <v>150</v>
      </c>
      <c r="Q18" s="47">
        <v>5.52</v>
      </c>
      <c r="R18" s="47">
        <v>5.3</v>
      </c>
      <c r="S18" s="47">
        <v>29</v>
      </c>
      <c r="T18" s="47">
        <v>195.39</v>
      </c>
      <c r="U18" s="47">
        <v>4.4999999999999998E-2</v>
      </c>
      <c r="V18" s="47">
        <v>0</v>
      </c>
      <c r="W18" s="47">
        <v>0.1</v>
      </c>
      <c r="X18" s="47">
        <v>0.99</v>
      </c>
      <c r="Y18" s="47">
        <v>11.4</v>
      </c>
      <c r="Z18" s="47">
        <v>0.92</v>
      </c>
      <c r="AA18" s="47">
        <v>17.399999999999999</v>
      </c>
      <c r="AB18" s="47">
        <v>47.1</v>
      </c>
    </row>
    <row r="19" spans="1:28" ht="14.25" customHeight="1" x14ac:dyDescent="0.25">
      <c r="A19" s="45">
        <v>282</v>
      </c>
      <c r="B19" s="45" t="s">
        <v>52</v>
      </c>
      <c r="C19" s="46">
        <v>200</v>
      </c>
      <c r="D19" s="47">
        <v>0.12</v>
      </c>
      <c r="E19" s="47">
        <v>0</v>
      </c>
      <c r="F19" s="47">
        <v>21.15</v>
      </c>
      <c r="G19" s="47">
        <v>85.07</v>
      </c>
      <c r="H19" s="47">
        <v>29.3</v>
      </c>
      <c r="I19" s="47">
        <v>0</v>
      </c>
      <c r="J19" s="47">
        <v>0.01</v>
      </c>
      <c r="K19" s="47">
        <v>0</v>
      </c>
      <c r="L19" s="47">
        <v>10</v>
      </c>
      <c r="M19" s="47">
        <v>0.3</v>
      </c>
      <c r="N19" s="47">
        <v>4.8899999999999997</v>
      </c>
      <c r="O19" s="47">
        <v>8</v>
      </c>
      <c r="P19" s="46">
        <v>200</v>
      </c>
      <c r="Q19" s="47">
        <v>0.12</v>
      </c>
      <c r="R19" s="47">
        <v>0</v>
      </c>
      <c r="S19" s="47">
        <v>21.15</v>
      </c>
      <c r="T19" s="47">
        <v>85.07</v>
      </c>
      <c r="U19" s="47">
        <v>29.3</v>
      </c>
      <c r="V19" s="47">
        <v>0</v>
      </c>
      <c r="W19" s="47">
        <v>0.01</v>
      </c>
      <c r="X19" s="47">
        <v>0</v>
      </c>
      <c r="Y19" s="47">
        <v>10</v>
      </c>
      <c r="Z19" s="47">
        <v>0.3</v>
      </c>
      <c r="AA19" s="47">
        <v>4.8899999999999997</v>
      </c>
      <c r="AB19" s="47">
        <v>8</v>
      </c>
    </row>
    <row r="20" spans="1:28" ht="12.75" customHeight="1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45"/>
      <c r="B21" s="43"/>
      <c r="C21" s="4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x14ac:dyDescent="0.25">
      <c r="A22" s="45"/>
      <c r="B22" s="43"/>
      <c r="C22" s="48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4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 x14ac:dyDescent="0.25">
      <c r="A23" s="6"/>
      <c r="B23" s="8" t="s">
        <v>15</v>
      </c>
      <c r="C23" s="68"/>
      <c r="D23" s="65">
        <f t="shared" ref="D23:O23" si="2">D16+D17+D18+D19+D20+D21</f>
        <v>28.24</v>
      </c>
      <c r="E23" s="65">
        <f t="shared" si="2"/>
        <v>25.82</v>
      </c>
      <c r="F23" s="65">
        <f t="shared" si="2"/>
        <v>82.35</v>
      </c>
      <c r="G23" s="65">
        <f t="shared" si="2"/>
        <v>687.36999999999989</v>
      </c>
      <c r="H23" s="65">
        <f t="shared" si="2"/>
        <v>38.045000000000002</v>
      </c>
      <c r="I23" s="65">
        <f t="shared" si="2"/>
        <v>0</v>
      </c>
      <c r="J23" s="65">
        <f t="shared" si="2"/>
        <v>0.21000000000000002</v>
      </c>
      <c r="K23" s="65">
        <f t="shared" si="2"/>
        <v>3.5700000000000003</v>
      </c>
      <c r="L23" s="65">
        <f t="shared" si="2"/>
        <v>85.100000000000009</v>
      </c>
      <c r="M23" s="65">
        <f t="shared" si="2"/>
        <v>5.58</v>
      </c>
      <c r="N23" s="65">
        <f t="shared" si="2"/>
        <v>92.17</v>
      </c>
      <c r="O23" s="65">
        <f t="shared" si="2"/>
        <v>361.50000000000006</v>
      </c>
      <c r="P23" s="66"/>
      <c r="Q23" s="65">
        <f t="shared" ref="Q23:AB23" si="3">Q16+Q17+Q18+Q19+Q20+Q21</f>
        <v>29.125</v>
      </c>
      <c r="R23" s="65">
        <f t="shared" si="3"/>
        <v>27.725000000000001</v>
      </c>
      <c r="S23" s="65">
        <f t="shared" si="3"/>
        <v>88.56</v>
      </c>
      <c r="T23" s="65">
        <f t="shared" si="3"/>
        <v>738.52</v>
      </c>
      <c r="U23" s="65">
        <f t="shared" si="3"/>
        <v>40.384999999999998</v>
      </c>
      <c r="V23" s="65">
        <f t="shared" si="3"/>
        <v>0.01</v>
      </c>
      <c r="W23" s="65">
        <f t="shared" si="3"/>
        <v>0.25</v>
      </c>
      <c r="X23" s="65">
        <f t="shared" si="3"/>
        <v>4.04</v>
      </c>
      <c r="Y23" s="65">
        <f t="shared" si="3"/>
        <v>93.9</v>
      </c>
      <c r="Z23" s="65">
        <f t="shared" si="3"/>
        <v>6.12</v>
      </c>
      <c r="AA23" s="65">
        <f t="shared" si="3"/>
        <v>103.91000000000001</v>
      </c>
      <c r="AB23" s="65">
        <f t="shared" si="3"/>
        <v>397.70000000000005</v>
      </c>
    </row>
    <row r="24" spans="1:28" ht="11.25" customHeight="1" x14ac:dyDescent="0.25">
      <c r="A24" s="6"/>
      <c r="B24" s="1" t="s">
        <v>16</v>
      </c>
      <c r="C24" s="53"/>
      <c r="D24" s="64">
        <f t="shared" ref="D24:O24" si="4">D14+D23</f>
        <v>46.19</v>
      </c>
      <c r="E24" s="64">
        <f t="shared" si="4"/>
        <v>40.620000000000005</v>
      </c>
      <c r="F24" s="64">
        <f t="shared" si="4"/>
        <v>163.38999999999999</v>
      </c>
      <c r="G24" s="64">
        <f t="shared" si="4"/>
        <v>1196.5999999999999</v>
      </c>
      <c r="H24" s="64">
        <f t="shared" si="4"/>
        <v>57.145000000000003</v>
      </c>
      <c r="I24" s="64">
        <f t="shared" si="4"/>
        <v>53.6</v>
      </c>
      <c r="J24" s="64">
        <f t="shared" si="4"/>
        <v>0.31000000000000005</v>
      </c>
      <c r="K24" s="64">
        <f t="shared" si="4"/>
        <v>3.6700000000000004</v>
      </c>
      <c r="L24" s="64">
        <f t="shared" si="4"/>
        <v>544.54</v>
      </c>
      <c r="M24" s="64">
        <f t="shared" si="4"/>
        <v>8.379999999999999</v>
      </c>
      <c r="N24" s="64">
        <f t="shared" si="4"/>
        <v>190.23000000000002</v>
      </c>
      <c r="O24" s="64">
        <f t="shared" si="4"/>
        <v>725.23</v>
      </c>
      <c r="P24" s="63"/>
      <c r="Q24" s="64">
        <f t="shared" ref="Q24:AB24" si="5">Q14+Q23</f>
        <v>51.445</v>
      </c>
      <c r="R24" s="64">
        <f t="shared" si="5"/>
        <v>48.47</v>
      </c>
      <c r="S24" s="64">
        <f t="shared" si="5"/>
        <v>178.73250000000002</v>
      </c>
      <c r="T24" s="64">
        <f t="shared" si="5"/>
        <v>1392.4925000000001</v>
      </c>
      <c r="U24" s="64">
        <f t="shared" si="5"/>
        <v>60.230000000000004</v>
      </c>
      <c r="V24" s="64">
        <f t="shared" si="5"/>
        <v>96.26</v>
      </c>
      <c r="W24" s="64">
        <f t="shared" si="5"/>
        <v>0.375</v>
      </c>
      <c r="X24" s="64">
        <f t="shared" si="5"/>
        <v>4.165</v>
      </c>
      <c r="Y24" s="64">
        <f t="shared" si="5"/>
        <v>610.86</v>
      </c>
      <c r="Z24" s="64">
        <f t="shared" si="5"/>
        <v>9.0650000000000013</v>
      </c>
      <c r="AA24" s="64">
        <f t="shared" si="5"/>
        <v>221.595</v>
      </c>
      <c r="AB24" s="64">
        <f t="shared" si="5"/>
        <v>825.85500000000002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4" sqref="B4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8" x14ac:dyDescent="0.25">
      <c r="B2" s="75" t="s">
        <v>80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8" x14ac:dyDescent="0.25">
      <c r="A3" s="15"/>
      <c r="B3" s="23" t="s">
        <v>78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66</v>
      </c>
      <c r="B5" s="1" t="s">
        <v>0</v>
      </c>
      <c r="C5" s="60" t="s">
        <v>31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32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ht="12.75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33</v>
      </c>
      <c r="W6" s="1" t="s">
        <v>6</v>
      </c>
      <c r="X6" s="1" t="s">
        <v>34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ht="15.75" customHeight="1" x14ac:dyDescent="0.25">
      <c r="A7" s="45">
        <v>171</v>
      </c>
      <c r="B7" s="43" t="s">
        <v>86</v>
      </c>
      <c r="C7" s="39" t="s">
        <v>20</v>
      </c>
      <c r="D7" s="56">
        <v>4.4000000000000004</v>
      </c>
      <c r="E7" s="56">
        <v>3.8</v>
      </c>
      <c r="F7" s="56">
        <v>16</v>
      </c>
      <c r="G7" s="56">
        <v>116</v>
      </c>
      <c r="H7" s="56">
        <v>0.6</v>
      </c>
      <c r="I7" s="56">
        <v>24</v>
      </c>
      <c r="J7" s="56">
        <v>0</v>
      </c>
      <c r="K7" s="56">
        <v>0.4</v>
      </c>
      <c r="L7" s="56">
        <v>118</v>
      </c>
      <c r="M7" s="56">
        <v>0.4</v>
      </c>
      <c r="N7" s="56">
        <v>16</v>
      </c>
      <c r="O7" s="56">
        <v>100</v>
      </c>
      <c r="P7" s="44" t="s">
        <v>40</v>
      </c>
      <c r="Q7" s="56">
        <v>5.5</v>
      </c>
      <c r="R7" s="56">
        <v>4.8</v>
      </c>
      <c r="S7" s="56">
        <v>20</v>
      </c>
      <c r="T7" s="56">
        <v>145</v>
      </c>
      <c r="U7" s="56">
        <v>0.8</v>
      </c>
      <c r="V7" s="56">
        <v>30</v>
      </c>
      <c r="W7" s="56">
        <v>0</v>
      </c>
      <c r="X7" s="56">
        <v>0.5</v>
      </c>
      <c r="Y7" s="56">
        <v>148</v>
      </c>
      <c r="Z7" s="56">
        <v>0.5</v>
      </c>
      <c r="AA7" s="56">
        <v>20</v>
      </c>
      <c r="AB7" s="56">
        <v>125</v>
      </c>
    </row>
    <row r="8" spans="1:28" x14ac:dyDescent="0.25">
      <c r="A8" s="52">
        <v>269</v>
      </c>
      <c r="B8" s="56" t="s">
        <v>25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>
        <v>200</v>
      </c>
      <c r="Q8" s="56">
        <f>D8</f>
        <v>4.2</v>
      </c>
      <c r="R8" s="56">
        <f t="shared" ref="R8:AB8" si="0">E8</f>
        <v>4</v>
      </c>
      <c r="S8" s="56">
        <f t="shared" si="0"/>
        <v>16</v>
      </c>
      <c r="T8" s="56">
        <f t="shared" si="0"/>
        <v>114.33</v>
      </c>
      <c r="U8" s="56">
        <f t="shared" si="0"/>
        <v>0.2</v>
      </c>
      <c r="V8" s="56">
        <f t="shared" si="0"/>
        <v>0</v>
      </c>
      <c r="W8" s="56">
        <f t="shared" si="0"/>
        <v>0</v>
      </c>
      <c r="X8" s="56">
        <f t="shared" si="0"/>
        <v>0.1</v>
      </c>
      <c r="Y8" s="56">
        <f t="shared" si="0"/>
        <v>126</v>
      </c>
      <c r="Z8" s="56">
        <f t="shared" si="0"/>
        <v>0.7</v>
      </c>
      <c r="AA8" s="56">
        <f t="shared" si="0"/>
        <v>36</v>
      </c>
      <c r="AB8" s="56">
        <f t="shared" si="0"/>
        <v>109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5">
        <v>366</v>
      </c>
      <c r="B10" s="43" t="s">
        <v>19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85</v>
      </c>
      <c r="C12" s="48">
        <v>40</v>
      </c>
      <c r="D12" s="47">
        <v>8.6199999999999992</v>
      </c>
      <c r="E12" s="47">
        <v>11.25</v>
      </c>
      <c r="F12" s="47">
        <v>85.56</v>
      </c>
      <c r="G12" s="47">
        <v>168.2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2.42</v>
      </c>
      <c r="N12" s="47">
        <v>0</v>
      </c>
      <c r="O12" s="47">
        <v>0</v>
      </c>
      <c r="P12" s="48">
        <v>40</v>
      </c>
      <c r="Q12" s="47">
        <v>8.6199999999999992</v>
      </c>
      <c r="R12" s="47">
        <v>11.25</v>
      </c>
      <c r="S12" s="47">
        <v>85.56</v>
      </c>
      <c r="T12" s="47">
        <v>168.2</v>
      </c>
      <c r="U12" s="47">
        <v>0</v>
      </c>
      <c r="V12" s="47">
        <v>0</v>
      </c>
      <c r="W12" s="47">
        <v>0.04</v>
      </c>
      <c r="X12" s="47">
        <v>0</v>
      </c>
      <c r="Y12" s="47">
        <v>2.5000000000000001E-2</v>
      </c>
      <c r="Z12" s="47">
        <v>2.42</v>
      </c>
      <c r="AA12" s="47">
        <v>0</v>
      </c>
      <c r="AB12" s="47">
        <v>0</v>
      </c>
    </row>
    <row r="13" spans="1:28" x14ac:dyDescent="0.25">
      <c r="A13" s="45">
        <v>118</v>
      </c>
      <c r="B13" s="43" t="s">
        <v>45</v>
      </c>
      <c r="C13" s="44">
        <v>113</v>
      </c>
      <c r="D13" s="47">
        <v>0.56999999999999995</v>
      </c>
      <c r="E13" s="47">
        <v>0.56999999999999995</v>
      </c>
      <c r="F13" s="47">
        <v>14.13</v>
      </c>
      <c r="G13" s="47">
        <v>69.209999999999994</v>
      </c>
      <c r="H13" s="47">
        <v>16.670000000000002</v>
      </c>
      <c r="I13" s="47">
        <v>0</v>
      </c>
      <c r="J13" s="47">
        <v>0</v>
      </c>
      <c r="K13" s="47">
        <v>0</v>
      </c>
      <c r="L13" s="47">
        <v>78.95</v>
      </c>
      <c r="M13" s="47">
        <v>1.55</v>
      </c>
      <c r="N13" s="47">
        <v>12.71</v>
      </c>
      <c r="O13" s="47">
        <v>15.54</v>
      </c>
      <c r="P13" s="44">
        <v>113</v>
      </c>
      <c r="Q13" s="47">
        <v>0.56999999999999995</v>
      </c>
      <c r="R13" s="47">
        <v>0.56999999999999995</v>
      </c>
      <c r="S13" s="47">
        <v>14.13</v>
      </c>
      <c r="T13" s="47">
        <v>69.209999999999994</v>
      </c>
      <c r="U13" s="47">
        <v>16.670000000000002</v>
      </c>
      <c r="V13" s="47">
        <v>0</v>
      </c>
      <c r="W13" s="47">
        <v>0</v>
      </c>
      <c r="X13" s="47">
        <v>0</v>
      </c>
      <c r="Y13" s="47">
        <v>78.95</v>
      </c>
      <c r="Z13" s="47">
        <v>1.55</v>
      </c>
      <c r="AA13" s="47">
        <v>12.71</v>
      </c>
      <c r="AB13" s="47">
        <v>15.54</v>
      </c>
    </row>
    <row r="14" spans="1:28" ht="18.75" customHeight="1" x14ac:dyDescent="0.25">
      <c r="A14" s="6"/>
      <c r="B14" s="8" t="s">
        <v>15</v>
      </c>
      <c r="C14" s="44"/>
      <c r="D14" s="16">
        <f>D7+D8+D9+D10+D11+D13</f>
        <v>16.32</v>
      </c>
      <c r="E14" s="16">
        <f t="shared" ref="E14:O14" si="1">E7+E8+E9+E10+E11+E13</f>
        <v>19.87</v>
      </c>
      <c r="F14" s="16">
        <f t="shared" si="1"/>
        <v>65.209999999999994</v>
      </c>
      <c r="G14" s="16">
        <f t="shared" si="1"/>
        <v>519.94000000000005</v>
      </c>
      <c r="H14" s="16">
        <f t="shared" si="1"/>
        <v>17.470000000000002</v>
      </c>
      <c r="I14" s="16">
        <f t="shared" si="1"/>
        <v>77</v>
      </c>
      <c r="J14" s="16">
        <f t="shared" si="1"/>
        <v>0</v>
      </c>
      <c r="K14" s="16">
        <f t="shared" si="1"/>
        <v>0.5</v>
      </c>
      <c r="L14" s="16">
        <f t="shared" si="1"/>
        <v>475.34999999999997</v>
      </c>
      <c r="M14" s="16">
        <f t="shared" si="1"/>
        <v>3.0700000000000003</v>
      </c>
      <c r="N14" s="16">
        <f t="shared" si="1"/>
        <v>84.710000000000008</v>
      </c>
      <c r="O14" s="16">
        <f t="shared" si="1"/>
        <v>341.24000000000007</v>
      </c>
      <c r="P14" s="16"/>
      <c r="Q14" s="16">
        <f>Q7+Q8+Q9+Q10+Q11+Q13</f>
        <v>18.22</v>
      </c>
      <c r="R14" s="16">
        <f t="shared" ref="R14:AB14" si="2">R7+R8+R9+R10+R11+R13</f>
        <v>20.970000000000002</v>
      </c>
      <c r="S14" s="16">
        <f t="shared" si="2"/>
        <v>74.209999999999994</v>
      </c>
      <c r="T14" s="16">
        <f t="shared" si="2"/>
        <v>572.44000000000005</v>
      </c>
      <c r="U14" s="16">
        <f t="shared" si="2"/>
        <v>17.670000000000002</v>
      </c>
      <c r="V14" s="16">
        <f t="shared" si="2"/>
        <v>83</v>
      </c>
      <c r="W14" s="16">
        <f t="shared" si="2"/>
        <v>0</v>
      </c>
      <c r="X14" s="16">
        <f t="shared" si="2"/>
        <v>0.6</v>
      </c>
      <c r="Y14" s="16">
        <f t="shared" si="2"/>
        <v>507.65</v>
      </c>
      <c r="Z14" s="16">
        <f t="shared" si="2"/>
        <v>3.27</v>
      </c>
      <c r="AA14" s="16">
        <f t="shared" si="2"/>
        <v>92.509999999999991</v>
      </c>
      <c r="AB14" s="16">
        <f t="shared" si="2"/>
        <v>373.64000000000004</v>
      </c>
    </row>
    <row r="15" spans="1:28" ht="12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4" customHeight="1" x14ac:dyDescent="0.25">
      <c r="A16" s="45">
        <v>11</v>
      </c>
      <c r="B16" s="54" t="s">
        <v>105</v>
      </c>
      <c r="C16" s="44">
        <v>104</v>
      </c>
      <c r="D16" s="47">
        <v>0.71</v>
      </c>
      <c r="E16" s="47">
        <v>6.96</v>
      </c>
      <c r="F16" s="47">
        <v>5.62</v>
      </c>
      <c r="G16" s="47">
        <v>96.72</v>
      </c>
      <c r="H16" s="47">
        <v>3.9889999999999999</v>
      </c>
      <c r="I16" s="47">
        <v>0</v>
      </c>
      <c r="J16" s="47">
        <v>0</v>
      </c>
      <c r="K16" s="47">
        <v>3.77</v>
      </c>
      <c r="L16" s="47">
        <v>27.3</v>
      </c>
      <c r="M16" s="47">
        <v>0.65</v>
      </c>
      <c r="N16" s="47">
        <v>9.23</v>
      </c>
      <c r="O16" s="47">
        <v>31.2</v>
      </c>
      <c r="P16" s="44">
        <v>96</v>
      </c>
      <c r="Q16" s="47">
        <v>0.65</v>
      </c>
      <c r="R16" s="47">
        <v>6.35</v>
      </c>
      <c r="S16" s="47">
        <v>5.19</v>
      </c>
      <c r="T16" s="47">
        <v>89.28</v>
      </c>
      <c r="U16" s="47">
        <v>3.68</v>
      </c>
      <c r="V16" s="47">
        <v>0</v>
      </c>
      <c r="W16" s="47">
        <v>0</v>
      </c>
      <c r="X16" s="47">
        <v>3.48</v>
      </c>
      <c r="Y16" s="47">
        <v>25.2</v>
      </c>
      <c r="Z16" s="47">
        <v>0.6</v>
      </c>
      <c r="AA16" s="47">
        <v>8.52</v>
      </c>
      <c r="AB16" s="47">
        <v>28.8</v>
      </c>
    </row>
    <row r="17" spans="1:28" ht="18" customHeight="1" x14ac:dyDescent="0.25">
      <c r="A17" s="45">
        <v>45</v>
      </c>
      <c r="B17" s="55" t="s">
        <v>48</v>
      </c>
      <c r="C17" s="46">
        <v>200</v>
      </c>
      <c r="D17" s="45">
        <v>4.24</v>
      </c>
      <c r="E17" s="45">
        <v>5.8250000000000002</v>
      </c>
      <c r="F17" s="45">
        <v>12.1</v>
      </c>
      <c r="G17" s="45">
        <v>141.80000000000001</v>
      </c>
      <c r="H17" s="45">
        <v>6.94</v>
      </c>
      <c r="I17" s="45">
        <v>13</v>
      </c>
      <c r="J17" s="45">
        <v>0.156</v>
      </c>
      <c r="K17" s="45">
        <v>0</v>
      </c>
      <c r="L17" s="45">
        <v>15.2</v>
      </c>
      <c r="M17" s="45">
        <v>0.8</v>
      </c>
      <c r="N17" s="45">
        <v>5.6</v>
      </c>
      <c r="O17" s="45">
        <v>61</v>
      </c>
      <c r="P17" s="20">
        <v>250</v>
      </c>
      <c r="Q17" s="45">
        <v>4.5</v>
      </c>
      <c r="R17" s="45">
        <v>4.5</v>
      </c>
      <c r="S17" s="45">
        <v>26</v>
      </c>
      <c r="T17" s="45">
        <v>163.69999999999999</v>
      </c>
      <c r="U17" s="45">
        <v>1.6</v>
      </c>
      <c r="V17" s="45">
        <v>17</v>
      </c>
      <c r="W17" s="45">
        <v>0.2</v>
      </c>
      <c r="X17" s="45">
        <v>0</v>
      </c>
      <c r="Y17" s="45">
        <v>36.200000000000003</v>
      </c>
      <c r="Z17" s="45">
        <v>1</v>
      </c>
      <c r="AA17" s="45">
        <v>35.9</v>
      </c>
      <c r="AB17" s="45">
        <v>76.8</v>
      </c>
    </row>
    <row r="18" spans="1:28" ht="21" customHeight="1" x14ac:dyDescent="0.25">
      <c r="A18" s="52">
        <v>189</v>
      </c>
      <c r="B18" s="55" t="s">
        <v>97</v>
      </c>
      <c r="C18" s="62" t="s">
        <v>96</v>
      </c>
      <c r="D18" s="56">
        <v>11.6</v>
      </c>
      <c r="E18" s="56">
        <v>21</v>
      </c>
      <c r="F18" s="56">
        <v>6.9</v>
      </c>
      <c r="G18" s="56">
        <v>387.6</v>
      </c>
      <c r="H18" s="56">
        <v>1.6</v>
      </c>
      <c r="I18" s="56">
        <v>0</v>
      </c>
      <c r="J18" s="56">
        <v>0.156</v>
      </c>
      <c r="K18" s="56">
        <v>0.8</v>
      </c>
      <c r="L18" s="56">
        <v>43</v>
      </c>
      <c r="M18" s="56">
        <v>2.2000000000000002</v>
      </c>
      <c r="N18" s="56">
        <v>24.2</v>
      </c>
      <c r="O18" s="56">
        <v>200</v>
      </c>
      <c r="P18" s="62" t="s">
        <v>96</v>
      </c>
      <c r="Q18" s="56">
        <v>11.6</v>
      </c>
      <c r="R18" s="56">
        <v>21</v>
      </c>
      <c r="S18" s="56">
        <v>6.9</v>
      </c>
      <c r="T18" s="56">
        <v>387.6</v>
      </c>
      <c r="U18" s="56">
        <v>1.6</v>
      </c>
      <c r="V18" s="56">
        <v>0</v>
      </c>
      <c r="W18" s="56">
        <v>0.156</v>
      </c>
      <c r="X18" s="56">
        <v>0.8</v>
      </c>
      <c r="Y18" s="56">
        <v>43</v>
      </c>
      <c r="Z18" s="56">
        <v>2.2000000000000002</v>
      </c>
      <c r="AA18" s="56">
        <v>24.2</v>
      </c>
      <c r="AB18" s="56">
        <v>200</v>
      </c>
    </row>
    <row r="19" spans="1:28" ht="15.75" customHeight="1" x14ac:dyDescent="0.25">
      <c r="A19" s="52">
        <v>241</v>
      </c>
      <c r="B19" s="43" t="s">
        <v>47</v>
      </c>
      <c r="C19" s="44">
        <v>180</v>
      </c>
      <c r="D19" s="45">
        <v>4.22</v>
      </c>
      <c r="E19" s="45">
        <v>7.92</v>
      </c>
      <c r="F19" s="45">
        <v>22.22</v>
      </c>
      <c r="G19" s="45">
        <v>184</v>
      </c>
      <c r="H19" s="45">
        <v>6.12</v>
      </c>
      <c r="I19" s="45">
        <v>1.7999999999999999E-2</v>
      </c>
      <c r="J19" s="45">
        <v>0.16200000000000001</v>
      </c>
      <c r="K19" s="45">
        <v>0.23400000000000001</v>
      </c>
      <c r="L19" s="45">
        <v>46.8</v>
      </c>
      <c r="M19" s="45">
        <v>1.26</v>
      </c>
      <c r="N19" s="45">
        <v>29.088000000000001</v>
      </c>
      <c r="O19" s="45">
        <v>88.751999999999995</v>
      </c>
      <c r="P19" s="44">
        <v>180</v>
      </c>
      <c r="Q19" s="45">
        <v>4.22</v>
      </c>
      <c r="R19" s="45">
        <v>7.92</v>
      </c>
      <c r="S19" s="45">
        <v>22.22</v>
      </c>
      <c r="T19" s="45">
        <v>184</v>
      </c>
      <c r="U19" s="45">
        <v>6.12</v>
      </c>
      <c r="V19" s="45">
        <v>1.7999999999999999E-2</v>
      </c>
      <c r="W19" s="45">
        <v>0.16200000000000001</v>
      </c>
      <c r="X19" s="45">
        <v>0.23400000000000001</v>
      </c>
      <c r="Y19" s="45">
        <v>46.8</v>
      </c>
      <c r="Z19" s="45">
        <v>1.26</v>
      </c>
      <c r="AA19" s="45">
        <v>29.088000000000001</v>
      </c>
      <c r="AB19" s="45">
        <v>88.751999999999995</v>
      </c>
    </row>
    <row r="20" spans="1:28" x14ac:dyDescent="0.25">
      <c r="A20" s="45">
        <v>273</v>
      </c>
      <c r="B20" s="45" t="s">
        <v>102</v>
      </c>
      <c r="C20" s="67">
        <v>200</v>
      </c>
      <c r="D20" s="56">
        <v>0.3</v>
      </c>
      <c r="E20" s="56">
        <v>0</v>
      </c>
      <c r="F20" s="56">
        <v>20.100000000000001</v>
      </c>
      <c r="G20" s="56">
        <v>81</v>
      </c>
      <c r="H20" s="56">
        <v>0.8</v>
      </c>
      <c r="I20" s="56">
        <v>0</v>
      </c>
      <c r="J20" s="56">
        <v>0</v>
      </c>
      <c r="K20" s="56">
        <v>0</v>
      </c>
      <c r="L20" s="56">
        <v>10</v>
      </c>
      <c r="M20" s="56">
        <v>0.6</v>
      </c>
      <c r="N20" s="56">
        <v>22.33</v>
      </c>
      <c r="O20" s="56">
        <v>26.33</v>
      </c>
      <c r="P20" s="67">
        <v>200</v>
      </c>
      <c r="Q20" s="56">
        <v>0.3</v>
      </c>
      <c r="R20" s="56">
        <v>0</v>
      </c>
      <c r="S20" s="56">
        <v>20.100000000000001</v>
      </c>
      <c r="T20" s="56">
        <v>81</v>
      </c>
      <c r="U20" s="56">
        <v>0.8</v>
      </c>
      <c r="V20" s="56">
        <v>0</v>
      </c>
      <c r="W20" s="56">
        <v>0</v>
      </c>
      <c r="X20" s="56">
        <v>0</v>
      </c>
      <c r="Y20" s="56">
        <v>10</v>
      </c>
      <c r="Z20" s="56">
        <v>0.6</v>
      </c>
      <c r="AA20" s="56">
        <v>22.33</v>
      </c>
      <c r="AB20" s="56">
        <v>26.33</v>
      </c>
    </row>
    <row r="21" spans="1:28" x14ac:dyDescent="0.25">
      <c r="A21" s="45">
        <v>114</v>
      </c>
      <c r="B21" s="43" t="s">
        <v>18</v>
      </c>
      <c r="C21" s="48">
        <v>40</v>
      </c>
      <c r="D21" s="47">
        <v>3.2</v>
      </c>
      <c r="E21" s="47">
        <v>0.4</v>
      </c>
      <c r="F21" s="47">
        <v>19</v>
      </c>
      <c r="G21" s="47">
        <v>94</v>
      </c>
      <c r="H21" s="47">
        <v>0</v>
      </c>
      <c r="I21" s="47">
        <v>0</v>
      </c>
      <c r="J21" s="47">
        <v>0</v>
      </c>
      <c r="K21" s="47">
        <v>0</v>
      </c>
      <c r="L21" s="47">
        <v>8.6999999999999993</v>
      </c>
      <c r="M21" s="47">
        <v>0.4</v>
      </c>
      <c r="N21" s="47">
        <v>13.2</v>
      </c>
      <c r="O21" s="47">
        <v>30.6</v>
      </c>
      <c r="P21" s="44">
        <v>50</v>
      </c>
      <c r="Q21" s="49">
        <v>4</v>
      </c>
      <c r="R21" s="49">
        <v>0.5</v>
      </c>
      <c r="S21" s="49">
        <v>24</v>
      </c>
      <c r="T21" s="49">
        <v>117.5</v>
      </c>
      <c r="U21" s="49">
        <v>0</v>
      </c>
      <c r="V21" s="49">
        <v>0</v>
      </c>
      <c r="W21" s="49">
        <v>0</v>
      </c>
      <c r="X21" s="49">
        <v>0</v>
      </c>
      <c r="Y21" s="49">
        <v>11</v>
      </c>
      <c r="Z21" s="49">
        <v>0.5</v>
      </c>
      <c r="AA21" s="49">
        <v>17</v>
      </c>
      <c r="AB21" s="49">
        <v>38</v>
      </c>
    </row>
    <row r="22" spans="1:28" x14ac:dyDescent="0.25">
      <c r="A22" s="56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x14ac:dyDescent="0.25">
      <c r="A23" s="6"/>
      <c r="B23" s="8" t="s">
        <v>15</v>
      </c>
      <c r="C23" s="39"/>
      <c r="D23" s="65">
        <f>D16+D17+D18+D19+D20+D21+D22</f>
        <v>24.27</v>
      </c>
      <c r="E23" s="65">
        <f>E16+E17+E18+E19+E20+E21</f>
        <v>42.104999999999997</v>
      </c>
      <c r="F23" s="65">
        <f>F16+F17+F18+F19+F20+F21+F22</f>
        <v>85.94</v>
      </c>
      <c r="G23" s="65">
        <f>G16+G17+G18+G19+G20+G21</f>
        <v>985.12</v>
      </c>
      <c r="H23" s="65">
        <f t="shared" ref="H23:O23" si="3">H16+H17+H19+H20+H22</f>
        <v>17.849</v>
      </c>
      <c r="I23" s="65">
        <f t="shared" si="3"/>
        <v>13.018000000000001</v>
      </c>
      <c r="J23" s="65">
        <f t="shared" si="3"/>
        <v>0.318</v>
      </c>
      <c r="K23" s="65">
        <f t="shared" si="3"/>
        <v>4.0040000000000004</v>
      </c>
      <c r="L23" s="65">
        <f t="shared" si="3"/>
        <v>99.3</v>
      </c>
      <c r="M23" s="65">
        <f t="shared" si="3"/>
        <v>3.31</v>
      </c>
      <c r="N23" s="65">
        <f t="shared" si="3"/>
        <v>66.24799999999999</v>
      </c>
      <c r="O23" s="65">
        <f t="shared" si="3"/>
        <v>207.28199999999998</v>
      </c>
      <c r="P23" s="66"/>
      <c r="Q23" s="65">
        <f>Q16+Q17+Q18+Q19+Q20+Q21+Q22</f>
        <v>25.27</v>
      </c>
      <c r="R23" s="65">
        <f>R16+R17+R18+R19+R20+R21+R22</f>
        <v>40.270000000000003</v>
      </c>
      <c r="S23" s="65">
        <f>S16+S17+S18+S19+S20+S21+S22</f>
        <v>104.41</v>
      </c>
      <c r="T23" s="65">
        <f>T16+T17+T18+T19+T20+T21</f>
        <v>1023.08</v>
      </c>
      <c r="U23" s="65">
        <f t="shared" ref="U23:AA23" si="4">U16+U17+U19+U20+U22</f>
        <v>12.200000000000001</v>
      </c>
      <c r="V23" s="65">
        <f t="shared" si="4"/>
        <v>17.018000000000001</v>
      </c>
      <c r="W23" s="65">
        <f t="shared" si="4"/>
        <v>0.36199999999999999</v>
      </c>
      <c r="X23" s="65">
        <f t="shared" si="4"/>
        <v>3.714</v>
      </c>
      <c r="Y23" s="65">
        <f t="shared" si="4"/>
        <v>118.2</v>
      </c>
      <c r="Z23" s="65">
        <f t="shared" si="4"/>
        <v>3.4600000000000004</v>
      </c>
      <c r="AA23" s="65">
        <f t="shared" si="4"/>
        <v>95.838000000000008</v>
      </c>
      <c r="AB23" s="65">
        <f>AB16+AB18+AB19+AB20+AB22</f>
        <v>343.88200000000001</v>
      </c>
    </row>
    <row r="24" spans="1:28" x14ac:dyDescent="0.25">
      <c r="A24" s="6"/>
      <c r="B24" s="1" t="s">
        <v>16</v>
      </c>
      <c r="C24" s="44"/>
      <c r="D24" s="64">
        <f t="shared" ref="D24:O24" si="5">D14+D23</f>
        <v>40.590000000000003</v>
      </c>
      <c r="E24" s="64">
        <f t="shared" si="5"/>
        <v>61.974999999999994</v>
      </c>
      <c r="F24" s="64">
        <f t="shared" si="5"/>
        <v>151.14999999999998</v>
      </c>
      <c r="G24" s="64">
        <f t="shared" si="5"/>
        <v>1505.06</v>
      </c>
      <c r="H24" s="64">
        <f t="shared" si="5"/>
        <v>35.319000000000003</v>
      </c>
      <c r="I24" s="64">
        <f t="shared" si="5"/>
        <v>90.018000000000001</v>
      </c>
      <c r="J24" s="64">
        <f t="shared" si="5"/>
        <v>0.318</v>
      </c>
      <c r="K24" s="64">
        <f t="shared" si="5"/>
        <v>4.5040000000000004</v>
      </c>
      <c r="L24" s="64">
        <f t="shared" si="5"/>
        <v>574.65</v>
      </c>
      <c r="M24" s="64">
        <f t="shared" si="5"/>
        <v>6.3800000000000008</v>
      </c>
      <c r="N24" s="64">
        <f t="shared" si="5"/>
        <v>150.958</v>
      </c>
      <c r="O24" s="64">
        <f t="shared" si="5"/>
        <v>548.52200000000005</v>
      </c>
      <c r="P24" s="63"/>
      <c r="Q24" s="64">
        <f t="shared" ref="Q24:AB24" si="6">Q14+Q23</f>
        <v>43.489999999999995</v>
      </c>
      <c r="R24" s="64">
        <f t="shared" si="6"/>
        <v>61.240000000000009</v>
      </c>
      <c r="S24" s="64">
        <f t="shared" si="6"/>
        <v>178.62</v>
      </c>
      <c r="T24" s="64">
        <f t="shared" si="6"/>
        <v>1595.52</v>
      </c>
      <c r="U24" s="64">
        <f t="shared" si="6"/>
        <v>29.870000000000005</v>
      </c>
      <c r="V24" s="64">
        <f t="shared" si="6"/>
        <v>100.018</v>
      </c>
      <c r="W24" s="64">
        <f t="shared" si="6"/>
        <v>0.36199999999999999</v>
      </c>
      <c r="X24" s="64">
        <f t="shared" si="6"/>
        <v>4.3140000000000001</v>
      </c>
      <c r="Y24" s="64">
        <f t="shared" si="6"/>
        <v>625.85</v>
      </c>
      <c r="Z24" s="64">
        <f t="shared" si="6"/>
        <v>6.73</v>
      </c>
      <c r="AA24" s="64">
        <f t="shared" si="6"/>
        <v>188.34800000000001</v>
      </c>
      <c r="AB24" s="64">
        <f t="shared" si="6"/>
        <v>717.52200000000005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workbookViewId="0">
      <selection activeCell="B4" sqref="B4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3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81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117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65</v>
      </c>
      <c r="B5" s="1" t="s">
        <v>0</v>
      </c>
      <c r="C5" s="60" t="s">
        <v>31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32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33</v>
      </c>
      <c r="J6" s="1" t="s">
        <v>6</v>
      </c>
      <c r="K6" s="1" t="s">
        <v>34</v>
      </c>
      <c r="L6" s="1" t="s">
        <v>8</v>
      </c>
      <c r="M6" s="1" t="s">
        <v>12</v>
      </c>
      <c r="N6" s="1" t="s">
        <v>35</v>
      </c>
      <c r="O6" s="1" t="s">
        <v>36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33</v>
      </c>
      <c r="W6" s="1" t="s">
        <v>6</v>
      </c>
      <c r="X6" s="1" t="s">
        <v>34</v>
      </c>
      <c r="Y6" s="1" t="s">
        <v>8</v>
      </c>
      <c r="Z6" s="1" t="s">
        <v>12</v>
      </c>
      <c r="AA6" s="1" t="s">
        <v>35</v>
      </c>
      <c r="AB6" s="1" t="s">
        <v>36</v>
      </c>
    </row>
    <row r="7" spans="1:28" ht="16.5" customHeight="1" x14ac:dyDescent="0.25">
      <c r="A7" s="45">
        <v>106</v>
      </c>
      <c r="B7" s="43" t="s">
        <v>60</v>
      </c>
      <c r="C7" s="39">
        <v>205</v>
      </c>
      <c r="D7" s="56">
        <v>10</v>
      </c>
      <c r="E7" s="56">
        <v>7.03</v>
      </c>
      <c r="F7" s="56">
        <v>35.78</v>
      </c>
      <c r="G7" s="56">
        <v>214.92</v>
      </c>
      <c r="H7" s="56">
        <v>0.21</v>
      </c>
      <c r="I7" s="56">
        <v>0.01</v>
      </c>
      <c r="J7" s="56">
        <v>0.05</v>
      </c>
      <c r="K7" s="56">
        <v>0.72</v>
      </c>
      <c r="L7" s="56">
        <v>78.67</v>
      </c>
      <c r="M7" s="56">
        <v>0.45</v>
      </c>
      <c r="N7" s="56">
        <v>13.45</v>
      </c>
      <c r="O7" s="56">
        <v>79.86</v>
      </c>
      <c r="P7" s="44">
        <v>255</v>
      </c>
      <c r="Q7" s="56">
        <v>9.1</v>
      </c>
      <c r="R7" s="56">
        <v>8.75</v>
      </c>
      <c r="S7" s="56">
        <v>40.75</v>
      </c>
      <c r="T7" s="56">
        <v>287.10000000000002</v>
      </c>
      <c r="U7" s="56">
        <v>0.25</v>
      </c>
      <c r="V7" s="56">
        <v>0</v>
      </c>
      <c r="W7" s="56">
        <v>0.13</v>
      </c>
      <c r="X7" s="56">
        <v>0.9</v>
      </c>
      <c r="Y7" s="56">
        <v>98.75</v>
      </c>
      <c r="Z7" s="56">
        <v>0.63</v>
      </c>
      <c r="AA7" s="56">
        <v>16.25</v>
      </c>
      <c r="AB7" s="56">
        <v>99.9</v>
      </c>
    </row>
    <row r="8" spans="1:28" ht="17.25" customHeight="1" x14ac:dyDescent="0.25">
      <c r="A8" s="52">
        <v>287</v>
      </c>
      <c r="B8" s="43" t="s">
        <v>26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>
        <v>200</v>
      </c>
      <c r="Q8" s="47">
        <v>1.4</v>
      </c>
      <c r="R8" s="47">
        <v>1.6</v>
      </c>
      <c r="S8" s="47">
        <v>17</v>
      </c>
      <c r="T8" s="47">
        <v>89.32</v>
      </c>
      <c r="U8" s="47">
        <v>2.8</v>
      </c>
      <c r="V8" s="47">
        <v>8.4</v>
      </c>
      <c r="W8" s="47">
        <v>0.1</v>
      </c>
      <c r="X8" s="47">
        <v>0.1</v>
      </c>
      <c r="Y8" s="47">
        <v>119</v>
      </c>
      <c r="Z8" s="47">
        <v>0.1</v>
      </c>
      <c r="AA8" s="47">
        <v>15.1</v>
      </c>
      <c r="AB8" s="47">
        <v>79.2</v>
      </c>
    </row>
    <row r="9" spans="1:28" ht="14.25" customHeight="1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ht="14.25" customHeight="1" x14ac:dyDescent="0.25">
      <c r="A10" s="45">
        <v>366</v>
      </c>
      <c r="B10" s="43" t="s">
        <v>19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ht="14.25" customHeight="1" x14ac:dyDescent="0.25">
      <c r="A11" s="45">
        <v>118</v>
      </c>
      <c r="B11" s="43" t="s">
        <v>45</v>
      </c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4">
        <v>94</v>
      </c>
      <c r="Q11" s="47">
        <v>0.43</v>
      </c>
      <c r="R11" s="47">
        <v>0.43</v>
      </c>
      <c r="S11" s="47">
        <v>10.63</v>
      </c>
      <c r="T11" s="47">
        <v>52.06</v>
      </c>
      <c r="U11" s="47">
        <v>12.54</v>
      </c>
      <c r="V11" s="47">
        <v>0</v>
      </c>
      <c r="W11" s="47">
        <v>0</v>
      </c>
      <c r="X11" s="47">
        <v>0</v>
      </c>
      <c r="Y11" s="47">
        <v>69.87</v>
      </c>
      <c r="Z11" s="47">
        <v>1.37</v>
      </c>
      <c r="AA11" s="47">
        <v>11.25</v>
      </c>
      <c r="AB11" s="47">
        <v>13.75</v>
      </c>
    </row>
    <row r="12" spans="1:28" ht="15" customHeight="1" x14ac:dyDescent="0.25">
      <c r="A12" s="45">
        <v>118</v>
      </c>
      <c r="B12" s="43" t="s">
        <v>56</v>
      </c>
      <c r="C12" s="44">
        <v>97</v>
      </c>
      <c r="D12" s="47">
        <v>0.47</v>
      </c>
      <c r="E12" s="47">
        <v>0.47</v>
      </c>
      <c r="F12" s="47">
        <v>11.64</v>
      </c>
      <c r="G12" s="47">
        <v>52.38</v>
      </c>
      <c r="H12" s="47">
        <v>13.97</v>
      </c>
      <c r="I12" s="47">
        <v>0</v>
      </c>
      <c r="J12" s="47">
        <v>0</v>
      </c>
      <c r="K12" s="47">
        <v>0</v>
      </c>
      <c r="L12" s="47">
        <v>65.180000000000007</v>
      </c>
      <c r="M12" s="47">
        <v>1.32</v>
      </c>
      <c r="N12" s="47">
        <v>10.48</v>
      </c>
      <c r="O12" s="47">
        <v>12.5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12" customHeight="1" x14ac:dyDescent="0.25">
      <c r="A13" s="45">
        <v>365</v>
      </c>
      <c r="B13" s="43" t="s">
        <v>17</v>
      </c>
      <c r="C13" s="48">
        <v>10</v>
      </c>
      <c r="D13" s="47">
        <v>0.05</v>
      </c>
      <c r="E13" s="47">
        <v>7.2</v>
      </c>
      <c r="F13" s="47">
        <v>0.08</v>
      </c>
      <c r="G13" s="47">
        <v>74.8</v>
      </c>
      <c r="H13" s="47">
        <v>0</v>
      </c>
      <c r="I13" s="47">
        <v>34</v>
      </c>
      <c r="J13" s="47">
        <v>0</v>
      </c>
      <c r="K13" s="47">
        <v>0</v>
      </c>
      <c r="L13" s="47">
        <v>1.2</v>
      </c>
      <c r="M13" s="47">
        <v>0.02</v>
      </c>
      <c r="N13" s="47">
        <v>0</v>
      </c>
      <c r="O13" s="47">
        <v>1.6</v>
      </c>
      <c r="P13" s="48">
        <v>10</v>
      </c>
      <c r="Q13" s="47">
        <v>0.05</v>
      </c>
      <c r="R13" s="47">
        <v>7.2</v>
      </c>
      <c r="S13" s="47">
        <v>0.08</v>
      </c>
      <c r="T13" s="47">
        <v>74.8</v>
      </c>
      <c r="U13" s="47">
        <v>0</v>
      </c>
      <c r="V13" s="47">
        <v>34</v>
      </c>
      <c r="W13" s="47">
        <v>0</v>
      </c>
      <c r="X13" s="47">
        <v>0</v>
      </c>
      <c r="Y13" s="47">
        <v>1.2</v>
      </c>
      <c r="Z13" s="47">
        <v>0.02</v>
      </c>
      <c r="AA13" s="47">
        <v>0</v>
      </c>
      <c r="AB13" s="47">
        <v>1.6</v>
      </c>
    </row>
    <row r="14" spans="1:28" ht="16.5" customHeight="1" x14ac:dyDescent="0.25">
      <c r="A14" s="6"/>
      <c r="B14" s="8" t="s">
        <v>15</v>
      </c>
      <c r="C14" s="44"/>
      <c r="D14" s="16">
        <f t="shared" ref="D14:O14" si="0">SUM(D7:D13)</f>
        <v>19.02</v>
      </c>
      <c r="E14" s="16">
        <f t="shared" si="0"/>
        <v>20.6</v>
      </c>
      <c r="F14" s="16">
        <f t="shared" si="0"/>
        <v>83.5</v>
      </c>
      <c r="G14" s="16">
        <f t="shared" si="0"/>
        <v>596.39</v>
      </c>
      <c r="H14" s="16">
        <f t="shared" si="0"/>
        <v>16.98</v>
      </c>
      <c r="I14" s="16">
        <f t="shared" si="0"/>
        <v>61.41</v>
      </c>
      <c r="J14" s="16">
        <f t="shared" si="0"/>
        <v>0.15000000000000002</v>
      </c>
      <c r="K14" s="16">
        <f t="shared" si="0"/>
        <v>0.82</v>
      </c>
      <c r="L14" s="16">
        <f t="shared" si="0"/>
        <v>417.25</v>
      </c>
      <c r="M14" s="16">
        <f t="shared" si="0"/>
        <v>2.29</v>
      </c>
      <c r="N14" s="16">
        <f t="shared" si="0"/>
        <v>58.929999999999993</v>
      </c>
      <c r="O14" s="16">
        <f t="shared" si="0"/>
        <v>300.06000000000006</v>
      </c>
      <c r="P14" s="16"/>
      <c r="Q14" s="16">
        <f t="shared" ref="Q14:AB14" si="1">SUM(Q7:Q13)</f>
        <v>18.88</v>
      </c>
      <c r="R14" s="16">
        <f t="shared" si="1"/>
        <v>22.38</v>
      </c>
      <c r="S14" s="16">
        <f t="shared" si="1"/>
        <v>92.46</v>
      </c>
      <c r="T14" s="16">
        <f t="shared" si="1"/>
        <v>672.37999999999988</v>
      </c>
      <c r="U14" s="16">
        <f t="shared" si="1"/>
        <v>15.59</v>
      </c>
      <c r="V14" s="16">
        <f t="shared" si="1"/>
        <v>61.4</v>
      </c>
      <c r="W14" s="16">
        <f t="shared" si="1"/>
        <v>0.23</v>
      </c>
      <c r="X14" s="16">
        <f t="shared" si="1"/>
        <v>1</v>
      </c>
      <c r="Y14" s="16">
        <f t="shared" si="1"/>
        <v>442.32</v>
      </c>
      <c r="Z14" s="16">
        <f t="shared" si="1"/>
        <v>2.62</v>
      </c>
      <c r="AA14" s="16">
        <f t="shared" si="1"/>
        <v>66.400000000000006</v>
      </c>
      <c r="AB14" s="16">
        <f t="shared" si="1"/>
        <v>316.95000000000005</v>
      </c>
    </row>
    <row r="15" spans="1:28" ht="12.75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19.5" customHeight="1" x14ac:dyDescent="0.25">
      <c r="A16" s="69">
        <v>24</v>
      </c>
      <c r="B16" s="54" t="s">
        <v>87</v>
      </c>
      <c r="C16" s="40">
        <v>100</v>
      </c>
      <c r="D16" s="56">
        <v>1.32</v>
      </c>
      <c r="E16" s="56">
        <v>10.08</v>
      </c>
      <c r="F16" s="56">
        <v>7.68</v>
      </c>
      <c r="G16" s="56">
        <v>126.08</v>
      </c>
      <c r="H16" s="56">
        <v>4.7</v>
      </c>
      <c r="I16" s="56">
        <v>0.1</v>
      </c>
      <c r="J16" s="56">
        <v>0.1</v>
      </c>
      <c r="K16" s="56">
        <v>1.3</v>
      </c>
      <c r="L16" s="56">
        <v>31</v>
      </c>
      <c r="M16" s="56">
        <v>0.8</v>
      </c>
      <c r="N16" s="56">
        <v>11</v>
      </c>
      <c r="O16" s="56">
        <v>34.4</v>
      </c>
      <c r="P16" s="40">
        <v>100</v>
      </c>
      <c r="Q16" s="56">
        <v>1.32</v>
      </c>
      <c r="R16" s="56">
        <v>10.08</v>
      </c>
      <c r="S16" s="56">
        <v>7.68</v>
      </c>
      <c r="T16" s="56">
        <v>126.08</v>
      </c>
      <c r="U16" s="56">
        <v>4.7</v>
      </c>
      <c r="V16" s="56">
        <v>0.1</v>
      </c>
      <c r="W16" s="56">
        <v>0.1</v>
      </c>
      <c r="X16" s="56">
        <v>1.3</v>
      </c>
      <c r="Y16" s="56">
        <v>31</v>
      </c>
      <c r="Z16" s="56">
        <v>0.8</v>
      </c>
      <c r="AA16" s="56">
        <v>11</v>
      </c>
      <c r="AB16" s="56">
        <v>34.4</v>
      </c>
    </row>
    <row r="17" spans="1:28" ht="19.5" customHeight="1" x14ac:dyDescent="0.25">
      <c r="A17" s="45">
        <v>52</v>
      </c>
      <c r="B17" s="45" t="s">
        <v>88</v>
      </c>
      <c r="C17" s="46" t="s">
        <v>29</v>
      </c>
      <c r="D17" s="47">
        <v>2.1</v>
      </c>
      <c r="E17" s="47">
        <v>5</v>
      </c>
      <c r="F17" s="47">
        <v>20.3</v>
      </c>
      <c r="G17" s="47">
        <v>112.4</v>
      </c>
      <c r="H17" s="47">
        <v>3.6</v>
      </c>
      <c r="I17" s="47">
        <v>2.9</v>
      </c>
      <c r="J17" s="47">
        <v>0.1</v>
      </c>
      <c r="K17" s="47">
        <v>0</v>
      </c>
      <c r="L17" s="47">
        <v>48.8</v>
      </c>
      <c r="M17" s="47">
        <v>0.4</v>
      </c>
      <c r="N17" s="47">
        <v>24.8</v>
      </c>
      <c r="O17" s="47">
        <v>56.5</v>
      </c>
      <c r="P17" s="46" t="s">
        <v>42</v>
      </c>
      <c r="Q17" s="50">
        <v>2.7</v>
      </c>
      <c r="R17" s="50">
        <v>7</v>
      </c>
      <c r="S17" s="50">
        <v>25.43</v>
      </c>
      <c r="T17" s="50">
        <v>140.59</v>
      </c>
      <c r="U17" s="50">
        <v>4.5</v>
      </c>
      <c r="V17" s="50">
        <v>3.7</v>
      </c>
      <c r="W17" s="50">
        <v>0.1</v>
      </c>
      <c r="X17" s="50">
        <v>0</v>
      </c>
      <c r="Y17" s="50">
        <v>61</v>
      </c>
      <c r="Z17" s="50">
        <v>0.6</v>
      </c>
      <c r="AA17" s="50">
        <v>31.1</v>
      </c>
      <c r="AB17" s="50">
        <v>70.7</v>
      </c>
    </row>
    <row r="18" spans="1:28" ht="18" customHeight="1" x14ac:dyDescent="0.25">
      <c r="A18" s="45">
        <v>189</v>
      </c>
      <c r="B18" s="43" t="s">
        <v>58</v>
      </c>
      <c r="C18" s="46" t="s">
        <v>108</v>
      </c>
      <c r="D18" s="47">
        <v>9.61</v>
      </c>
      <c r="E18" s="47">
        <v>10.54</v>
      </c>
      <c r="F18" s="47">
        <v>5.16</v>
      </c>
      <c r="G18" s="47">
        <v>159.08000000000001</v>
      </c>
      <c r="H18" s="47">
        <v>0.13</v>
      </c>
      <c r="I18" s="47">
        <v>0</v>
      </c>
      <c r="J18" s="47">
        <v>0.06</v>
      </c>
      <c r="K18" s="47">
        <v>0.65</v>
      </c>
      <c r="L18" s="47">
        <v>27.53</v>
      </c>
      <c r="M18" s="47">
        <v>0.93</v>
      </c>
      <c r="N18" s="47">
        <v>21.29</v>
      </c>
      <c r="O18" s="47">
        <v>112</v>
      </c>
      <c r="P18" s="46" t="s">
        <v>108</v>
      </c>
      <c r="Q18" s="47">
        <v>9.61</v>
      </c>
      <c r="R18" s="47">
        <v>10.54</v>
      </c>
      <c r="S18" s="47">
        <v>5.16</v>
      </c>
      <c r="T18" s="47">
        <v>159.08000000000001</v>
      </c>
      <c r="U18" s="47">
        <v>0.13</v>
      </c>
      <c r="V18" s="47">
        <v>0</v>
      </c>
      <c r="W18" s="47">
        <v>0.06</v>
      </c>
      <c r="X18" s="47">
        <v>0.65</v>
      </c>
      <c r="Y18" s="47">
        <v>27.53</v>
      </c>
      <c r="Z18" s="47">
        <v>0.93</v>
      </c>
      <c r="AA18" s="47">
        <v>21.29</v>
      </c>
      <c r="AB18" s="47">
        <v>112</v>
      </c>
    </row>
    <row r="19" spans="1:28" ht="18.75" customHeight="1" x14ac:dyDescent="0.25">
      <c r="A19" s="56">
        <v>222</v>
      </c>
      <c r="B19" s="45" t="s">
        <v>24</v>
      </c>
      <c r="C19" s="46">
        <v>180</v>
      </c>
      <c r="D19" s="47">
        <v>10.08</v>
      </c>
      <c r="E19" s="47">
        <v>6.48</v>
      </c>
      <c r="F19" s="47">
        <v>54</v>
      </c>
      <c r="G19" s="47">
        <v>310.55</v>
      </c>
      <c r="H19" s="47">
        <v>0</v>
      </c>
      <c r="I19" s="47">
        <v>29.99</v>
      </c>
      <c r="J19" s="47">
        <v>0.24</v>
      </c>
      <c r="K19" s="47">
        <v>0</v>
      </c>
      <c r="L19" s="47">
        <v>26.39</v>
      </c>
      <c r="M19" s="47">
        <v>3.35</v>
      </c>
      <c r="N19" s="47">
        <v>191.9</v>
      </c>
      <c r="O19" s="47">
        <v>209.99</v>
      </c>
      <c r="P19" s="46">
        <v>180</v>
      </c>
      <c r="Q19" s="47">
        <v>10.08</v>
      </c>
      <c r="R19" s="47">
        <v>6.48</v>
      </c>
      <c r="S19" s="47">
        <v>54</v>
      </c>
      <c r="T19" s="47">
        <v>310.55</v>
      </c>
      <c r="U19" s="47">
        <v>0</v>
      </c>
      <c r="V19" s="47">
        <v>29.99</v>
      </c>
      <c r="W19" s="47">
        <v>0.24</v>
      </c>
      <c r="X19" s="47">
        <v>0</v>
      </c>
      <c r="Y19" s="47">
        <v>26.39</v>
      </c>
      <c r="Z19" s="47">
        <v>3.35</v>
      </c>
      <c r="AA19" s="47">
        <v>191.9</v>
      </c>
      <c r="AB19" s="47">
        <v>209.99</v>
      </c>
    </row>
    <row r="20" spans="1:28" x14ac:dyDescent="0.25">
      <c r="A20" s="45">
        <v>283</v>
      </c>
      <c r="B20" s="45" t="s">
        <v>22</v>
      </c>
      <c r="C20" s="46">
        <v>200</v>
      </c>
      <c r="D20" s="47">
        <v>0.8</v>
      </c>
      <c r="E20" s="47">
        <v>0.1</v>
      </c>
      <c r="F20" s="47">
        <v>26.6</v>
      </c>
      <c r="G20" s="47">
        <v>112.2</v>
      </c>
      <c r="H20" s="47">
        <v>0.1</v>
      </c>
      <c r="I20" s="47">
        <v>0</v>
      </c>
      <c r="J20" s="47">
        <v>0</v>
      </c>
      <c r="K20" s="47">
        <v>0</v>
      </c>
      <c r="L20" s="47">
        <v>34</v>
      </c>
      <c r="M20" s="47">
        <v>0.4</v>
      </c>
      <c r="N20" s="47">
        <v>22</v>
      </c>
      <c r="O20" s="47">
        <v>26.3</v>
      </c>
      <c r="P20" s="46">
        <v>200</v>
      </c>
      <c r="Q20" s="47">
        <v>0.8</v>
      </c>
      <c r="R20" s="47">
        <v>0.1</v>
      </c>
      <c r="S20" s="47">
        <v>26.6</v>
      </c>
      <c r="T20" s="47">
        <v>112.2</v>
      </c>
      <c r="U20" s="47">
        <v>0.1</v>
      </c>
      <c r="V20" s="47">
        <v>0</v>
      </c>
      <c r="W20" s="47">
        <v>0</v>
      </c>
      <c r="X20" s="47">
        <v>0</v>
      </c>
      <c r="Y20" s="47">
        <v>34</v>
      </c>
      <c r="Z20" s="47">
        <v>0.4</v>
      </c>
      <c r="AA20" s="47">
        <v>22</v>
      </c>
      <c r="AB20" s="47">
        <v>26.3</v>
      </c>
    </row>
    <row r="21" spans="1:28" x14ac:dyDescent="0.25">
      <c r="A21" s="45">
        <v>114</v>
      </c>
      <c r="B21" s="43" t="s">
        <v>18</v>
      </c>
      <c r="C21" s="48">
        <v>40</v>
      </c>
      <c r="D21" s="47">
        <v>3.2</v>
      </c>
      <c r="E21" s="47">
        <v>0.4</v>
      </c>
      <c r="F21" s="47">
        <v>19</v>
      </c>
      <c r="G21" s="47">
        <v>94</v>
      </c>
      <c r="H21" s="47">
        <v>0</v>
      </c>
      <c r="I21" s="47">
        <v>0</v>
      </c>
      <c r="J21" s="47">
        <v>0</v>
      </c>
      <c r="K21" s="47">
        <v>0</v>
      </c>
      <c r="L21" s="47">
        <v>8.6999999999999993</v>
      </c>
      <c r="M21" s="47">
        <v>0.4</v>
      </c>
      <c r="N21" s="47">
        <v>13.2</v>
      </c>
      <c r="O21" s="47">
        <v>30.6</v>
      </c>
      <c r="P21" s="44">
        <v>50</v>
      </c>
      <c r="Q21" s="49">
        <v>4</v>
      </c>
      <c r="R21" s="49">
        <v>0.5</v>
      </c>
      <c r="S21" s="49">
        <v>24</v>
      </c>
      <c r="T21" s="49">
        <v>117.5</v>
      </c>
      <c r="U21" s="49">
        <v>0</v>
      </c>
      <c r="V21" s="49">
        <v>0</v>
      </c>
      <c r="W21" s="49">
        <v>0</v>
      </c>
      <c r="X21" s="49">
        <v>0</v>
      </c>
      <c r="Y21" s="49">
        <v>11</v>
      </c>
      <c r="Z21" s="49">
        <v>0.5</v>
      </c>
      <c r="AA21" s="49">
        <v>17</v>
      </c>
      <c r="AB21" s="49">
        <v>38</v>
      </c>
    </row>
    <row r="22" spans="1:28" ht="12.75" customHeight="1" x14ac:dyDescent="0.25">
      <c r="A22" s="45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51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ht="12.75" customHeight="1" x14ac:dyDescent="0.25">
      <c r="A23" s="6"/>
      <c r="B23" s="8" t="s">
        <v>15</v>
      </c>
      <c r="C23" s="66"/>
      <c r="D23" s="65">
        <f>D16+D17+D18+D19+D20+D22</f>
        <v>23.91</v>
      </c>
      <c r="E23" s="65">
        <f>E16+E17+E18+E19+E20+E22</f>
        <v>32.199999999999996</v>
      </c>
      <c r="F23" s="65">
        <f>F16+F17+F18+F19+F20+F21+F22</f>
        <v>132.74</v>
      </c>
      <c r="G23" s="65">
        <f>G16+G17+G18+G19+G20+G21+G22</f>
        <v>914.31000000000017</v>
      </c>
      <c r="H23" s="65">
        <f t="shared" ref="H23:O23" si="2">H16+H17+H18+H19+H20+H22</f>
        <v>8.5300000000000011</v>
      </c>
      <c r="I23" s="65">
        <f t="shared" si="2"/>
        <v>32.989999999999995</v>
      </c>
      <c r="J23" s="65">
        <f t="shared" si="2"/>
        <v>0.5</v>
      </c>
      <c r="K23" s="65">
        <f t="shared" si="2"/>
        <v>1.9500000000000002</v>
      </c>
      <c r="L23" s="65">
        <f t="shared" si="2"/>
        <v>167.72</v>
      </c>
      <c r="M23" s="65">
        <f t="shared" si="2"/>
        <v>5.8800000000000008</v>
      </c>
      <c r="N23" s="65">
        <f t="shared" si="2"/>
        <v>270.99</v>
      </c>
      <c r="O23" s="65">
        <f t="shared" si="2"/>
        <v>439.19</v>
      </c>
      <c r="P23" s="66"/>
      <c r="Q23" s="65">
        <f>Q16+Q17+Q18+Q19+Q20+Q22</f>
        <v>24.51</v>
      </c>
      <c r="R23" s="65">
        <f>R16+R17+R18+R19+R20+R22</f>
        <v>34.199999999999996</v>
      </c>
      <c r="S23" s="65">
        <f>S16+S17+S18+S19+S20+S21+S22</f>
        <v>142.87</v>
      </c>
      <c r="T23" s="65">
        <f>T16+T17+T18+T19+T20+T21+T22</f>
        <v>966</v>
      </c>
      <c r="U23" s="65">
        <f t="shared" ref="U23:AB23" si="3">U16+U17+U18+U19+U20+U22</f>
        <v>9.43</v>
      </c>
      <c r="V23" s="65">
        <f t="shared" si="3"/>
        <v>33.79</v>
      </c>
      <c r="W23" s="65">
        <f t="shared" si="3"/>
        <v>0.5</v>
      </c>
      <c r="X23" s="65">
        <f t="shared" si="3"/>
        <v>1.9500000000000002</v>
      </c>
      <c r="Y23" s="65">
        <f t="shared" si="3"/>
        <v>179.92000000000002</v>
      </c>
      <c r="Z23" s="65">
        <f t="shared" si="3"/>
        <v>6.08</v>
      </c>
      <c r="AA23" s="65">
        <f t="shared" si="3"/>
        <v>277.29000000000002</v>
      </c>
      <c r="AB23" s="65">
        <f t="shared" si="3"/>
        <v>453.39000000000004</v>
      </c>
    </row>
    <row r="24" spans="1:28" x14ac:dyDescent="0.25">
      <c r="A24" s="6"/>
      <c r="B24" s="1" t="s">
        <v>16</v>
      </c>
      <c r="C24" s="63"/>
      <c r="D24" s="64">
        <f t="shared" ref="D24:O24" si="4">D14+D23</f>
        <v>42.93</v>
      </c>
      <c r="E24" s="64">
        <f t="shared" si="4"/>
        <v>52.8</v>
      </c>
      <c r="F24" s="64">
        <f t="shared" si="4"/>
        <v>216.24</v>
      </c>
      <c r="G24" s="64">
        <f t="shared" si="4"/>
        <v>1510.7000000000003</v>
      </c>
      <c r="H24" s="64">
        <f t="shared" si="4"/>
        <v>25.51</v>
      </c>
      <c r="I24" s="64">
        <f t="shared" si="4"/>
        <v>94.399999999999991</v>
      </c>
      <c r="J24" s="64">
        <f t="shared" si="4"/>
        <v>0.65</v>
      </c>
      <c r="K24" s="64">
        <f t="shared" si="4"/>
        <v>2.77</v>
      </c>
      <c r="L24" s="64">
        <f t="shared" si="4"/>
        <v>584.97</v>
      </c>
      <c r="M24" s="64">
        <f t="shared" si="4"/>
        <v>8.1700000000000017</v>
      </c>
      <c r="N24" s="64">
        <f t="shared" si="4"/>
        <v>329.92</v>
      </c>
      <c r="O24" s="64">
        <f t="shared" si="4"/>
        <v>739.25</v>
      </c>
      <c r="P24" s="63"/>
      <c r="Q24" s="64">
        <f t="shared" ref="Q24:AB24" si="5">Q14+Q23</f>
        <v>43.39</v>
      </c>
      <c r="R24" s="64">
        <f t="shared" si="5"/>
        <v>56.58</v>
      </c>
      <c r="S24" s="64">
        <f t="shared" si="5"/>
        <v>235.32999999999998</v>
      </c>
      <c r="T24" s="64">
        <f t="shared" si="5"/>
        <v>1638.3799999999999</v>
      </c>
      <c r="U24" s="64">
        <f t="shared" si="5"/>
        <v>25.02</v>
      </c>
      <c r="V24" s="64">
        <f t="shared" si="5"/>
        <v>95.19</v>
      </c>
      <c r="W24" s="64">
        <f t="shared" si="5"/>
        <v>0.73</v>
      </c>
      <c r="X24" s="64">
        <f t="shared" si="5"/>
        <v>2.95</v>
      </c>
      <c r="Y24" s="64">
        <f t="shared" si="5"/>
        <v>622.24</v>
      </c>
      <c r="Z24" s="64">
        <f t="shared" si="5"/>
        <v>8.6999999999999993</v>
      </c>
      <c r="AA24" s="64">
        <f t="shared" si="5"/>
        <v>343.69000000000005</v>
      </c>
      <c r="AB24" s="64">
        <f t="shared" si="5"/>
        <v>770.34000000000015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28" x14ac:dyDescent="0.25">
      <c r="D26" s="9"/>
      <c r="E26" s="9"/>
      <c r="F26" s="9"/>
      <c r="G26" s="9"/>
      <c r="H26" s="9"/>
      <c r="I26" s="9"/>
      <c r="J26" s="9"/>
      <c r="K26" s="9"/>
      <c r="L26" s="9"/>
    </row>
    <row r="27" spans="1:28" x14ac:dyDescent="0.25">
      <c r="D27" s="3"/>
      <c r="E27" s="3"/>
      <c r="F27" s="3"/>
      <c r="G27" s="3"/>
      <c r="H27" s="3"/>
      <c r="I27" s="3"/>
      <c r="J27" s="3"/>
      <c r="K27" s="3"/>
      <c r="L27" s="3"/>
    </row>
    <row r="28" spans="1:28" x14ac:dyDescent="0.25">
      <c r="D28" s="3"/>
      <c r="E28" s="3"/>
      <c r="F28" s="3"/>
      <c r="G28" s="3"/>
      <c r="H28" s="3"/>
      <c r="I28" s="3"/>
      <c r="J28" s="3"/>
      <c r="K28" s="3"/>
      <c r="L28" s="3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2025-03-05T10:59:35Z</dcterms:modified>
</cp:coreProperties>
</file>