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5621"/>
</workbook>
</file>

<file path=xl/calcChain.xml><?xml version="1.0" encoding="utf-8"?>
<calcChain xmlns="http://schemas.openxmlformats.org/spreadsheetml/2006/main">
  <c r="AB8" i="1" l="1"/>
  <c r="AA8" i="1"/>
  <c r="Z8" i="1"/>
  <c r="Y8" i="1"/>
  <c r="X8" i="1"/>
  <c r="W8" i="1"/>
  <c r="V8" i="1"/>
  <c r="U8" i="1"/>
  <c r="T8" i="1"/>
  <c r="S8" i="1"/>
  <c r="R8" i="1"/>
  <c r="Q8" i="1"/>
  <c r="G22" i="9" l="1"/>
  <c r="G23" i="8"/>
  <c r="T20" i="2" l="1"/>
  <c r="G22" i="6" l="1"/>
  <c r="F22" i="6"/>
  <c r="E22" i="6"/>
  <c r="D22" i="6"/>
  <c r="F13" i="4" l="1"/>
  <c r="E20" i="2" l="1"/>
  <c r="G23" i="10" l="1"/>
  <c r="F23" i="10"/>
  <c r="T22" i="9"/>
  <c r="S22" i="9"/>
  <c r="F22" i="9"/>
  <c r="E23" i="8"/>
  <c r="G14" i="7"/>
  <c r="F14" i="7"/>
  <c r="E14" i="7"/>
  <c r="D14" i="7"/>
  <c r="E23" i="5"/>
  <c r="T20" i="3"/>
  <c r="T23" i="5"/>
  <c r="S23" i="5"/>
  <c r="G23" i="5"/>
  <c r="F23" i="5"/>
  <c r="T23" i="4"/>
  <c r="S23" i="4"/>
  <c r="G23" i="4"/>
  <c r="F23" i="4"/>
  <c r="R20" i="2" l="1"/>
  <c r="D20" i="2"/>
  <c r="G20" i="2"/>
  <c r="E13" i="1"/>
  <c r="D13" i="1"/>
  <c r="Q23" i="5" l="1"/>
  <c r="D23" i="5"/>
  <c r="AB8" i="9" l="1"/>
  <c r="AA8" i="9"/>
  <c r="Z8" i="9"/>
  <c r="Y8" i="9"/>
  <c r="X8" i="9"/>
  <c r="W8" i="9"/>
  <c r="V8" i="9"/>
  <c r="U8" i="9"/>
  <c r="T8" i="9"/>
  <c r="S8" i="9"/>
  <c r="R8" i="9"/>
  <c r="Q8" i="9"/>
  <c r="F23" i="8" l="1"/>
  <c r="D23" i="8"/>
  <c r="T23" i="8" l="1"/>
  <c r="S23" i="8"/>
  <c r="R23" i="8"/>
  <c r="Q23" i="8"/>
  <c r="AB7" i="8"/>
  <c r="AA7" i="8"/>
  <c r="Z7" i="8"/>
  <c r="Y7" i="8"/>
  <c r="X7" i="8"/>
  <c r="W7" i="8"/>
  <c r="V7" i="8"/>
  <c r="U7" i="8"/>
  <c r="S7" i="8"/>
  <c r="AB7" i="5" l="1"/>
  <c r="AA7" i="5"/>
  <c r="X7" i="5"/>
  <c r="V7" i="5"/>
  <c r="U7" i="5"/>
  <c r="Z20" i="3" l="1"/>
  <c r="Q11" i="3" l="1"/>
  <c r="T21" i="1" l="1"/>
  <c r="N24" i="7" l="1"/>
  <c r="J24" i="7"/>
  <c r="F24" i="7"/>
  <c r="E23" i="4"/>
  <c r="H23" i="4"/>
  <c r="I23" i="4"/>
  <c r="J23" i="4"/>
  <c r="K23" i="4"/>
  <c r="L23" i="4"/>
  <c r="M23" i="4"/>
  <c r="N23" i="4"/>
  <c r="O23" i="4"/>
  <c r="D23" i="4"/>
  <c r="E13" i="4"/>
  <c r="G13" i="4"/>
  <c r="H13" i="4"/>
  <c r="I13" i="4"/>
  <c r="J13" i="4"/>
  <c r="K13" i="4"/>
  <c r="L13" i="4"/>
  <c r="M13" i="4"/>
  <c r="N13" i="4"/>
  <c r="O13" i="4"/>
  <c r="D13" i="4"/>
  <c r="W14" i="8"/>
  <c r="Y14" i="8"/>
  <c r="Z14" i="8"/>
  <c r="E14" i="8"/>
  <c r="F14" i="8"/>
  <c r="G14" i="8"/>
  <c r="H14" i="8"/>
  <c r="I14" i="8"/>
  <c r="J14" i="8"/>
  <c r="K14" i="8"/>
  <c r="L14" i="8"/>
  <c r="M14" i="8"/>
  <c r="N14" i="8"/>
  <c r="O14" i="8"/>
  <c r="D14" i="8"/>
  <c r="H14" i="7"/>
  <c r="I14" i="7"/>
  <c r="J14" i="7"/>
  <c r="K14" i="7"/>
  <c r="L14" i="7"/>
  <c r="M14" i="7"/>
  <c r="N14" i="7"/>
  <c r="F13" i="1"/>
  <c r="G13" i="1"/>
  <c r="H13" i="1"/>
  <c r="I13" i="1"/>
  <c r="J13" i="1"/>
  <c r="K13" i="1"/>
  <c r="L13" i="1"/>
  <c r="M13" i="1"/>
  <c r="N13" i="1"/>
  <c r="O13" i="1"/>
  <c r="E23" i="10"/>
  <c r="H23" i="10"/>
  <c r="I23" i="10"/>
  <c r="J23" i="10"/>
  <c r="K23" i="10"/>
  <c r="L23" i="10"/>
  <c r="M23" i="10"/>
  <c r="N23" i="10"/>
  <c r="O23" i="10"/>
  <c r="D23" i="10"/>
  <c r="K22" i="9"/>
  <c r="N22" i="9"/>
  <c r="O22" i="9"/>
  <c r="K23" i="8"/>
  <c r="O23" i="8"/>
  <c r="N23" i="8"/>
  <c r="M23" i="8"/>
  <c r="L23" i="8"/>
  <c r="J23" i="8"/>
  <c r="I23" i="8"/>
  <c r="H23" i="8"/>
  <c r="E24" i="7"/>
  <c r="G24" i="7"/>
  <c r="H24" i="7"/>
  <c r="I24" i="7"/>
  <c r="K24" i="7"/>
  <c r="L24" i="7"/>
  <c r="M24" i="7"/>
  <c r="O24" i="7"/>
  <c r="D24" i="7"/>
  <c r="I22" i="6"/>
  <c r="I23" i="5"/>
  <c r="M23" i="5"/>
  <c r="O23" i="5"/>
  <c r="N23" i="5"/>
  <c r="K23" i="5"/>
  <c r="H23" i="5"/>
  <c r="U23" i="5" l="1"/>
  <c r="V23" i="5"/>
  <c r="X23" i="5"/>
  <c r="Z23" i="5"/>
  <c r="AA23" i="5"/>
  <c r="AB23" i="5"/>
  <c r="M22" i="9" l="1"/>
  <c r="L22" i="9"/>
  <c r="J22" i="9"/>
  <c r="I22" i="9"/>
  <c r="H22" i="9"/>
  <c r="E22" i="9"/>
  <c r="D22" i="9"/>
  <c r="J13" i="5" l="1"/>
  <c r="K13" i="5"/>
  <c r="N13" i="5"/>
  <c r="O13" i="5"/>
  <c r="E24" i="4"/>
  <c r="C7" i="11" s="1"/>
  <c r="F24" i="4"/>
  <c r="G24" i="4"/>
  <c r="H24" i="4"/>
  <c r="I24" i="4"/>
  <c r="H7" i="11" s="1"/>
  <c r="J24" i="4"/>
  <c r="G7" i="11" s="1"/>
  <c r="K24" i="4"/>
  <c r="I7" i="11" s="1"/>
  <c r="L24" i="4"/>
  <c r="J7" i="11" s="1"/>
  <c r="M24" i="4"/>
  <c r="N24" i="4"/>
  <c r="L7" i="11" s="1"/>
  <c r="O24" i="4"/>
  <c r="M7" i="11" s="1"/>
  <c r="D24" i="4"/>
  <c r="B7" i="11" s="1"/>
  <c r="S21" i="1"/>
  <c r="U21" i="1"/>
  <c r="V21" i="1"/>
  <c r="W21" i="1"/>
  <c r="X21" i="1"/>
  <c r="Y21" i="1"/>
  <c r="AA21" i="1"/>
  <c r="AB21" i="1"/>
  <c r="E21" i="1"/>
  <c r="F21" i="1"/>
  <c r="G21" i="1"/>
  <c r="H21" i="1"/>
  <c r="I21" i="1"/>
  <c r="J21" i="1"/>
  <c r="K21" i="1"/>
  <c r="L21" i="1"/>
  <c r="M21" i="1"/>
  <c r="N21" i="1"/>
  <c r="O21" i="1"/>
  <c r="D21" i="1"/>
  <c r="K20" i="3"/>
  <c r="N20" i="3"/>
  <c r="O20" i="3"/>
  <c r="E11" i="3"/>
  <c r="F11" i="3"/>
  <c r="G11" i="3"/>
  <c r="H11" i="3"/>
  <c r="I11" i="3"/>
  <c r="J11" i="3"/>
  <c r="K11" i="3"/>
  <c r="L11" i="3"/>
  <c r="M11" i="3"/>
  <c r="N11" i="3"/>
  <c r="O11" i="3"/>
  <c r="D11" i="3"/>
  <c r="F20" i="2"/>
  <c r="H20" i="2"/>
  <c r="I20" i="2"/>
  <c r="J20" i="2"/>
  <c r="K20" i="2"/>
  <c r="L20" i="2"/>
  <c r="M20" i="2"/>
  <c r="N20" i="2"/>
  <c r="O20" i="2"/>
  <c r="R11" i="2"/>
  <c r="S11" i="2"/>
  <c r="T11" i="2"/>
  <c r="U11" i="2"/>
  <c r="V11" i="2"/>
  <c r="W11" i="2"/>
  <c r="X11" i="2"/>
  <c r="Y11" i="2"/>
  <c r="Z11" i="2"/>
  <c r="AA11" i="2"/>
  <c r="AB11" i="2"/>
  <c r="Q11" i="2"/>
  <c r="E11" i="2"/>
  <c r="F11" i="2"/>
  <c r="G11" i="2"/>
  <c r="G21" i="2" s="1"/>
  <c r="H11" i="2"/>
  <c r="I11" i="2"/>
  <c r="J11" i="2"/>
  <c r="K11" i="2"/>
  <c r="L11" i="2"/>
  <c r="M11" i="2"/>
  <c r="N11" i="2"/>
  <c r="O11" i="2"/>
  <c r="D11" i="2"/>
  <c r="D21" i="2" s="1"/>
  <c r="B5" i="11" s="1"/>
  <c r="R23" i="10"/>
  <c r="S23" i="10"/>
  <c r="T23" i="10"/>
  <c r="U23" i="10"/>
  <c r="V23" i="10"/>
  <c r="W23" i="10"/>
  <c r="X23" i="10"/>
  <c r="Y23" i="10"/>
  <c r="Z23" i="10"/>
  <c r="AA23" i="10"/>
  <c r="AB23" i="10"/>
  <c r="Q23" i="10"/>
  <c r="K21" i="2" l="1"/>
  <c r="I5" i="11" s="1"/>
  <c r="O21" i="2"/>
  <c r="M5" i="11" s="1"/>
  <c r="F21" i="2"/>
  <c r="L21" i="2"/>
  <c r="J5" i="11" s="1"/>
  <c r="H21" i="2"/>
  <c r="J21" i="2"/>
  <c r="G5" i="11" s="1"/>
  <c r="M21" i="2"/>
  <c r="K5" i="11" s="1"/>
  <c r="N21" i="2"/>
  <c r="L5" i="11" s="1"/>
  <c r="I21" i="2"/>
  <c r="H5" i="11" s="1"/>
  <c r="O21" i="3"/>
  <c r="K21" i="3"/>
  <c r="I6" i="11" s="1"/>
  <c r="N21" i="3"/>
  <c r="L6" i="11" s="1"/>
  <c r="E21" i="2"/>
  <c r="C5" i="11" s="1"/>
  <c r="M6" i="11"/>
  <c r="O24" i="5"/>
  <c r="M8" i="11" s="1"/>
  <c r="N24" i="5"/>
  <c r="L8" i="11" s="1"/>
  <c r="K24" i="5"/>
  <c r="I8" i="11" s="1"/>
  <c r="R22" i="9" l="1"/>
  <c r="U22" i="9"/>
  <c r="V22" i="9"/>
  <c r="W22" i="9"/>
  <c r="X22" i="9"/>
  <c r="Y22" i="9"/>
  <c r="Z22" i="9"/>
  <c r="AA22" i="9"/>
  <c r="AB22" i="9"/>
  <c r="Q22" i="9"/>
  <c r="AB23" i="8"/>
  <c r="AA23" i="8"/>
  <c r="Z23" i="8"/>
  <c r="Y23" i="8"/>
  <c r="X23" i="8"/>
  <c r="W23" i="8"/>
  <c r="V23" i="8"/>
  <c r="U23" i="8"/>
  <c r="AB14" i="8"/>
  <c r="AA14" i="8"/>
  <c r="X14" i="8"/>
  <c r="V14" i="8"/>
  <c r="U14" i="8"/>
  <c r="T14" i="8"/>
  <c r="S14" i="8"/>
  <c r="R14" i="8"/>
  <c r="Q14" i="8"/>
  <c r="AA24" i="7"/>
  <c r="X24" i="7"/>
  <c r="W24" i="7"/>
  <c r="S24" i="7"/>
  <c r="Q24" i="7"/>
  <c r="T24" i="7"/>
  <c r="U24" i="7"/>
  <c r="Y24" i="7"/>
  <c r="AB24" i="7"/>
  <c r="Z24" i="7" l="1"/>
  <c r="V24" i="7"/>
  <c r="R24" i="7"/>
  <c r="O22" i="6"/>
  <c r="N22" i="6"/>
  <c r="M22" i="6"/>
  <c r="L22" i="6"/>
  <c r="K22" i="6"/>
  <c r="J22" i="6"/>
  <c r="H22" i="6"/>
  <c r="AB22" i="6"/>
  <c r="AA22" i="6"/>
  <c r="Z22" i="6"/>
  <c r="Y22" i="6"/>
  <c r="X22" i="6"/>
  <c r="W22" i="6"/>
  <c r="V22" i="6"/>
  <c r="U22" i="6"/>
  <c r="T22" i="6"/>
  <c r="S22" i="6"/>
  <c r="R22" i="6"/>
  <c r="Q22" i="6"/>
  <c r="O13" i="10"/>
  <c r="O24" i="10" s="1"/>
  <c r="M13" i="11" s="1"/>
  <c r="N13" i="10"/>
  <c r="N24" i="10" s="1"/>
  <c r="L13" i="11" s="1"/>
  <c r="M13" i="10"/>
  <c r="M24" i="10" s="1"/>
  <c r="K13" i="11" s="1"/>
  <c r="L13" i="10"/>
  <c r="L24" i="10" s="1"/>
  <c r="J13" i="11" s="1"/>
  <c r="K13" i="10"/>
  <c r="K24" i="10" s="1"/>
  <c r="I13" i="11" s="1"/>
  <c r="J13" i="10"/>
  <c r="J24" i="10" s="1"/>
  <c r="G13" i="11" s="1"/>
  <c r="I13" i="10"/>
  <c r="I24" i="10" s="1"/>
  <c r="H13" i="11" s="1"/>
  <c r="H13" i="10"/>
  <c r="H24" i="10" s="1"/>
  <c r="G13" i="10"/>
  <c r="G24" i="10" s="1"/>
  <c r="F13" i="10"/>
  <c r="F24" i="10" s="1"/>
  <c r="E13" i="10"/>
  <c r="E24" i="10" s="1"/>
  <c r="C13" i="11" s="1"/>
  <c r="D13" i="10"/>
  <c r="D24" i="10" s="1"/>
  <c r="B13" i="11" s="1"/>
  <c r="AB13" i="10"/>
  <c r="AB24" i="10" s="1"/>
  <c r="Z13" i="11" s="1"/>
  <c r="AA13" i="10"/>
  <c r="AA24" i="10" s="1"/>
  <c r="Y13" i="11" s="1"/>
  <c r="Z13" i="10"/>
  <c r="Z24" i="10" s="1"/>
  <c r="X13" i="11" s="1"/>
  <c r="Y13" i="10"/>
  <c r="Y24" i="10" s="1"/>
  <c r="W13" i="11" s="1"/>
  <c r="X13" i="10"/>
  <c r="X24" i="10" s="1"/>
  <c r="V13" i="11" s="1"/>
  <c r="W13" i="10"/>
  <c r="W24" i="10" s="1"/>
  <c r="T13" i="11" s="1"/>
  <c r="V13" i="10"/>
  <c r="V24" i="10" s="1"/>
  <c r="U13" i="11" s="1"/>
  <c r="U13" i="10"/>
  <c r="U24" i="10" s="1"/>
  <c r="T13" i="10"/>
  <c r="T24" i="10" s="1"/>
  <c r="R13" i="11" s="1"/>
  <c r="S13" i="10"/>
  <c r="S24" i="10" s="1"/>
  <c r="Q13" i="11" s="1"/>
  <c r="R13" i="10"/>
  <c r="R24" i="10" s="1"/>
  <c r="P13" i="11" s="1"/>
  <c r="Q13" i="10"/>
  <c r="Q24" i="10" s="1"/>
  <c r="O13" i="11" s="1"/>
  <c r="O13" i="9"/>
  <c r="O23" i="9" s="1"/>
  <c r="M12" i="11" s="1"/>
  <c r="N13" i="9"/>
  <c r="N23" i="9" s="1"/>
  <c r="L12" i="11" s="1"/>
  <c r="M13" i="9"/>
  <c r="M23" i="9" s="1"/>
  <c r="K12" i="11" s="1"/>
  <c r="L13" i="9"/>
  <c r="L23" i="9" s="1"/>
  <c r="J12" i="11" s="1"/>
  <c r="K13" i="9"/>
  <c r="K23" i="9" s="1"/>
  <c r="I12" i="11" s="1"/>
  <c r="J13" i="9"/>
  <c r="J23" i="9" s="1"/>
  <c r="G12" i="11" s="1"/>
  <c r="I13" i="9"/>
  <c r="I23" i="9" s="1"/>
  <c r="H12" i="11" s="1"/>
  <c r="H13" i="9"/>
  <c r="H23" i="9" s="1"/>
  <c r="G13" i="9"/>
  <c r="G23" i="9" s="1"/>
  <c r="F13" i="9"/>
  <c r="F23" i="9" s="1"/>
  <c r="E13" i="9"/>
  <c r="E23" i="9" s="1"/>
  <c r="C12" i="11" s="1"/>
  <c r="D13" i="9"/>
  <c r="D23" i="9" s="1"/>
  <c r="B12" i="11" s="1"/>
  <c r="AB13" i="9"/>
  <c r="AB23" i="9" s="1"/>
  <c r="Z12" i="11" s="1"/>
  <c r="AA13" i="9"/>
  <c r="AA23" i="9" s="1"/>
  <c r="Y12" i="11" s="1"/>
  <c r="Z13" i="9"/>
  <c r="Z23" i="9" s="1"/>
  <c r="X12" i="11" s="1"/>
  <c r="Y13" i="9"/>
  <c r="Y23" i="9" s="1"/>
  <c r="W12" i="11" s="1"/>
  <c r="X13" i="9"/>
  <c r="X23" i="9" s="1"/>
  <c r="V12" i="11" s="1"/>
  <c r="W13" i="9"/>
  <c r="W23" i="9" s="1"/>
  <c r="T12" i="11" s="1"/>
  <c r="V13" i="9"/>
  <c r="V23" i="9" s="1"/>
  <c r="U12" i="11" s="1"/>
  <c r="U13" i="9"/>
  <c r="U23" i="9" s="1"/>
  <c r="T13" i="9"/>
  <c r="T23" i="9" s="1"/>
  <c r="R12" i="11" s="1"/>
  <c r="S13" i="9"/>
  <c r="S23" i="9" s="1"/>
  <c r="Q12" i="11" s="1"/>
  <c r="R13" i="9"/>
  <c r="R23" i="9" s="1"/>
  <c r="P12" i="11" s="1"/>
  <c r="Q13" i="9"/>
  <c r="Q23" i="9" s="1"/>
  <c r="O12" i="11" s="1"/>
  <c r="D24" i="8"/>
  <c r="B11" i="11" s="1"/>
  <c r="AB24" i="8"/>
  <c r="Z11" i="11" s="1"/>
  <c r="AA24" i="8"/>
  <c r="Y11" i="11" s="1"/>
  <c r="O14" i="7"/>
  <c r="O25" i="7" s="1"/>
  <c r="M10" i="11" s="1"/>
  <c r="N25" i="7"/>
  <c r="L10" i="11" s="1"/>
  <c r="M25" i="7"/>
  <c r="K10" i="11" s="1"/>
  <c r="L25" i="7"/>
  <c r="J10" i="11" s="1"/>
  <c r="K25" i="7"/>
  <c r="I10" i="11" s="1"/>
  <c r="J25" i="7"/>
  <c r="G10" i="11" s="1"/>
  <c r="I25" i="7"/>
  <c r="H10" i="11" s="1"/>
  <c r="H25" i="7"/>
  <c r="G25" i="7"/>
  <c r="F25" i="7"/>
  <c r="E25" i="7"/>
  <c r="C10" i="11" s="1"/>
  <c r="D25" i="7"/>
  <c r="B10" i="11" s="1"/>
  <c r="AB14" i="7"/>
  <c r="AB25" i="7" s="1"/>
  <c r="Z10" i="11" s="1"/>
  <c r="AA14" i="7"/>
  <c r="AA25" i="7" s="1"/>
  <c r="Y10" i="11" s="1"/>
  <c r="Z14" i="7"/>
  <c r="Y14" i="7"/>
  <c r="Y25" i="7" s="1"/>
  <c r="W10" i="11" s="1"/>
  <c r="X14" i="7"/>
  <c r="X25" i="7" s="1"/>
  <c r="V10" i="11" s="1"/>
  <c r="W14" i="7"/>
  <c r="W25" i="7" s="1"/>
  <c r="T10" i="11" s="1"/>
  <c r="V14" i="7"/>
  <c r="U14" i="7"/>
  <c r="U25" i="7" s="1"/>
  <c r="T14" i="7"/>
  <c r="T25" i="7" s="1"/>
  <c r="R10" i="11" s="1"/>
  <c r="S14" i="7"/>
  <c r="S25" i="7" s="1"/>
  <c r="Q10" i="11" s="1"/>
  <c r="R14" i="7"/>
  <c r="Q14" i="7"/>
  <c r="Q25" i="7" s="1"/>
  <c r="O10" i="11" s="1"/>
  <c r="O13" i="6"/>
  <c r="N13" i="6"/>
  <c r="M13" i="6"/>
  <c r="L13" i="6"/>
  <c r="K13" i="6"/>
  <c r="J13" i="6"/>
  <c r="I13" i="6"/>
  <c r="I23" i="6" s="1"/>
  <c r="H9" i="11" s="1"/>
  <c r="H13" i="6"/>
  <c r="G13" i="6"/>
  <c r="F13" i="6"/>
  <c r="E13" i="6"/>
  <c r="D13" i="6"/>
  <c r="AB13" i="6"/>
  <c r="AA13" i="6"/>
  <c r="Z13" i="6"/>
  <c r="Y13" i="6"/>
  <c r="X13" i="6"/>
  <c r="W13" i="6"/>
  <c r="V13" i="6"/>
  <c r="U13" i="6"/>
  <c r="T13" i="6"/>
  <c r="S13" i="6"/>
  <c r="R13" i="6"/>
  <c r="Q13" i="6"/>
  <c r="E23" i="6" l="1"/>
  <c r="R23" i="6"/>
  <c r="P9" i="11" s="1"/>
  <c r="Q23" i="6"/>
  <c r="O9" i="11" s="1"/>
  <c r="D23" i="6"/>
  <c r="B9" i="11" s="1"/>
  <c r="AB23" i="6"/>
  <c r="Z9" i="11" s="1"/>
  <c r="V25" i="7"/>
  <c r="U10" i="11" s="1"/>
  <c r="Z25" i="7"/>
  <c r="X10" i="11" s="1"/>
  <c r="R25" i="7"/>
  <c r="P10" i="11" s="1"/>
  <c r="Z23" i="6"/>
  <c r="X9" i="11" s="1"/>
  <c r="M23" i="6"/>
  <c r="K9" i="11" s="1"/>
  <c r="Y23" i="6"/>
  <c r="W9" i="11" s="1"/>
  <c r="X23" i="6"/>
  <c r="V9" i="11" s="1"/>
  <c r="V23" i="6"/>
  <c r="U9" i="11" s="1"/>
  <c r="U23" i="6"/>
  <c r="H23" i="6"/>
  <c r="G23" i="6"/>
  <c r="T23" i="6"/>
  <c r="R9" i="11" s="1"/>
  <c r="S23" i="6"/>
  <c r="Q9" i="11" s="1"/>
  <c r="W23" i="6"/>
  <c r="T9" i="11" s="1"/>
  <c r="AA23" i="6"/>
  <c r="Y9" i="11" s="1"/>
  <c r="F23" i="6"/>
  <c r="K23" i="6"/>
  <c r="I9" i="11" s="1"/>
  <c r="O23" i="6"/>
  <c r="M9" i="11" s="1"/>
  <c r="R24" i="8"/>
  <c r="P11" i="11" s="1"/>
  <c r="T24" i="8"/>
  <c r="R11" i="11" s="1"/>
  <c r="X24" i="8"/>
  <c r="V11" i="11" s="1"/>
  <c r="Z24" i="8"/>
  <c r="X11" i="11" s="1"/>
  <c r="O24" i="8"/>
  <c r="M11" i="11" s="1"/>
  <c r="Q24" i="8"/>
  <c r="O11" i="11" s="1"/>
  <c r="S24" i="8"/>
  <c r="Q11" i="11" s="1"/>
  <c r="U24" i="8"/>
  <c r="W24" i="8"/>
  <c r="T11" i="11" s="1"/>
  <c r="Y24" i="8"/>
  <c r="W11" i="11" s="1"/>
  <c r="N24" i="8"/>
  <c r="L11" i="11" s="1"/>
  <c r="J23" i="6"/>
  <c r="G9" i="11" s="1"/>
  <c r="L23" i="6"/>
  <c r="J9" i="11" s="1"/>
  <c r="N23" i="6"/>
  <c r="L9" i="11" s="1"/>
  <c r="M24" i="8"/>
  <c r="K11" i="11" s="1"/>
  <c r="L24" i="8"/>
  <c r="J11" i="11" s="1"/>
  <c r="K24" i="8"/>
  <c r="I11" i="11" s="1"/>
  <c r="J24" i="8"/>
  <c r="G11" i="11" s="1"/>
  <c r="V24" i="8"/>
  <c r="U11" i="11" s="1"/>
  <c r="I24" i="8"/>
  <c r="H11" i="11" s="1"/>
  <c r="H24" i="8"/>
  <c r="G24" i="8"/>
  <c r="F24" i="8"/>
  <c r="E24" i="8"/>
  <c r="C11" i="11" s="1"/>
  <c r="R23" i="5" l="1"/>
  <c r="S13" i="5"/>
  <c r="T13" i="5"/>
  <c r="U13" i="5"/>
  <c r="U24" i="5" s="1"/>
  <c r="V13" i="5"/>
  <c r="V24" i="5" s="1"/>
  <c r="U8" i="11" s="1"/>
  <c r="W13" i="5"/>
  <c r="X13" i="5"/>
  <c r="X24" i="5" s="1"/>
  <c r="V8" i="11" s="1"/>
  <c r="Y13" i="5"/>
  <c r="Z13" i="5"/>
  <c r="Z24" i="5" s="1"/>
  <c r="AA13" i="5"/>
  <c r="AA24" i="5" s="1"/>
  <c r="Y8" i="11" s="1"/>
  <c r="AB13" i="5"/>
  <c r="AB24" i="5" s="1"/>
  <c r="Z8" i="11" s="1"/>
  <c r="Q13" i="5"/>
  <c r="R23" i="4"/>
  <c r="U23" i="4"/>
  <c r="V23" i="4"/>
  <c r="W23" i="4"/>
  <c r="X23" i="4"/>
  <c r="Y23" i="4"/>
  <c r="Z23" i="4"/>
  <c r="AA23" i="4"/>
  <c r="AB23" i="4"/>
  <c r="Q23" i="4"/>
  <c r="R11" i="3"/>
  <c r="S11" i="3"/>
  <c r="T11" i="3"/>
  <c r="T21" i="3" s="1"/>
  <c r="U11" i="3"/>
  <c r="V11" i="3"/>
  <c r="W11" i="3"/>
  <c r="X11" i="3"/>
  <c r="Y11" i="3"/>
  <c r="Z11" i="3"/>
  <c r="Z21" i="3" s="1"/>
  <c r="AA11" i="3"/>
  <c r="AB11" i="3"/>
  <c r="R21" i="2"/>
  <c r="S20" i="2"/>
  <c r="S21" i="2" s="1"/>
  <c r="T21" i="2"/>
  <c r="U20" i="2"/>
  <c r="U21" i="2" s="1"/>
  <c r="V20" i="2"/>
  <c r="V21" i="2" s="1"/>
  <c r="U5" i="11" s="1"/>
  <c r="W20" i="2"/>
  <c r="W21" i="2" s="1"/>
  <c r="T5" i="11" s="1"/>
  <c r="X20" i="2"/>
  <c r="X21" i="2" s="1"/>
  <c r="V5" i="11" s="1"/>
  <c r="Y20" i="2"/>
  <c r="Y21" i="2" s="1"/>
  <c r="W5" i="11" s="1"/>
  <c r="Z20" i="2"/>
  <c r="Z21" i="2" s="1"/>
  <c r="AA20" i="2"/>
  <c r="AA21" i="2" s="1"/>
  <c r="Y5" i="11" s="1"/>
  <c r="AB20" i="2"/>
  <c r="AB21" i="2" s="1"/>
  <c r="Z5" i="11" s="1"/>
  <c r="Q20" i="2"/>
  <c r="Q21" i="2" s="1"/>
  <c r="S24" i="5" l="1"/>
  <c r="Q8" i="11" s="1"/>
  <c r="T24" i="5"/>
  <c r="Q20" i="3"/>
  <c r="Q21" i="3" s="1"/>
  <c r="AA20" i="3"/>
  <c r="AA21" i="3" s="1"/>
  <c r="Y6" i="11" s="1"/>
  <c r="Y20" i="3"/>
  <c r="Y21" i="3" s="1"/>
  <c r="W6" i="11" s="1"/>
  <c r="W20" i="3"/>
  <c r="W21" i="3" s="1"/>
  <c r="T6" i="11" s="1"/>
  <c r="U20" i="3"/>
  <c r="U21" i="3" s="1"/>
  <c r="S20" i="3"/>
  <c r="S21" i="3" s="1"/>
  <c r="Q6" i="11" s="1"/>
  <c r="Q13" i="4"/>
  <c r="Q24" i="4" s="1"/>
  <c r="AA13" i="4"/>
  <c r="AA24" i="4" s="1"/>
  <c r="Y7" i="11" s="1"/>
  <c r="Y13" i="4"/>
  <c r="Y24" i="4" s="1"/>
  <c r="W7" i="11" s="1"/>
  <c r="W13" i="4"/>
  <c r="W24" i="4" s="1"/>
  <c r="T7" i="11" s="1"/>
  <c r="U13" i="4"/>
  <c r="U24" i="4" s="1"/>
  <c r="S13" i="4"/>
  <c r="S24" i="4" s="1"/>
  <c r="Q7" i="11" s="1"/>
  <c r="AB20" i="3"/>
  <c r="AB21" i="3" s="1"/>
  <c r="Z6" i="11" s="1"/>
  <c r="X20" i="3"/>
  <c r="X21" i="3" s="1"/>
  <c r="V6" i="11" s="1"/>
  <c r="V20" i="3"/>
  <c r="V21" i="3" s="1"/>
  <c r="U6" i="11" s="1"/>
  <c r="R20" i="3"/>
  <c r="R21" i="3" s="1"/>
  <c r="AB13" i="4"/>
  <c r="AB24" i="4" s="1"/>
  <c r="Z7" i="11" s="1"/>
  <c r="Z13" i="4"/>
  <c r="Z24" i="4" s="1"/>
  <c r="X13" i="4"/>
  <c r="X24" i="4" s="1"/>
  <c r="V7" i="11" s="1"/>
  <c r="V13" i="4"/>
  <c r="V24" i="4" s="1"/>
  <c r="U7" i="11" s="1"/>
  <c r="T13" i="4"/>
  <c r="T24" i="4" s="1"/>
  <c r="R13" i="4"/>
  <c r="R24" i="4" s="1"/>
  <c r="R13" i="5"/>
  <c r="R24" i="5" s="1"/>
  <c r="Q24" i="5"/>
  <c r="J22" i="1"/>
  <c r="G4" i="11" s="1"/>
  <c r="N22" i="1"/>
  <c r="L4" i="11" s="1"/>
  <c r="L14" i="11" s="1"/>
  <c r="O22" i="1"/>
  <c r="M4" i="11" s="1"/>
  <c r="M14" i="11" s="1"/>
  <c r="P22" i="1"/>
  <c r="X13" i="1"/>
  <c r="X22" i="1" s="1"/>
  <c r="V4" i="11" s="1"/>
  <c r="AA13" i="1"/>
  <c r="AA22" i="1" s="1"/>
  <c r="Y4" i="11" s="1"/>
  <c r="AB13" i="1"/>
  <c r="AB22" i="1" s="1"/>
  <c r="Z4" i="11" s="1"/>
  <c r="V14" i="11" l="1"/>
  <c r="Y14" i="11"/>
  <c r="Z14" i="11"/>
  <c r="M13" i="5"/>
  <c r="M24" i="5" s="1"/>
  <c r="K8" i="11" s="1"/>
  <c r="L13" i="5"/>
  <c r="I13" i="5"/>
  <c r="I24" i="5" s="1"/>
  <c r="H8" i="11" s="1"/>
  <c r="H13" i="5"/>
  <c r="H24" i="5" s="1"/>
  <c r="G13" i="5"/>
  <c r="G24" i="5" s="1"/>
  <c r="F13" i="5"/>
  <c r="F24" i="5" s="1"/>
  <c r="E13" i="5"/>
  <c r="E24" i="5" s="1"/>
  <c r="C8" i="11" s="1"/>
  <c r="D13" i="5"/>
  <c r="D24" i="5" s="1"/>
  <c r="B8" i="11" s="1"/>
  <c r="W23" i="5" l="1"/>
  <c r="W24" i="5" s="1"/>
  <c r="T8" i="11" s="1"/>
  <c r="Y23" i="5"/>
  <c r="Y24" i="5" s="1"/>
  <c r="W8" i="11" s="1"/>
  <c r="G20" i="3" l="1"/>
  <c r="G21" i="3" s="1"/>
  <c r="I20" i="3"/>
  <c r="I21" i="3" s="1"/>
  <c r="L20" i="3"/>
  <c r="L21" i="3" s="1"/>
  <c r="E20" i="3"/>
  <c r="E21" i="3" s="1"/>
  <c r="D20" i="3"/>
  <c r="D21" i="3" s="1"/>
  <c r="F20" i="3"/>
  <c r="F21" i="3" s="1"/>
  <c r="H20" i="3"/>
  <c r="H21" i="3" s="1"/>
  <c r="J20" i="3"/>
  <c r="J21" i="3" s="1"/>
  <c r="M20" i="3"/>
  <c r="M21" i="3" s="1"/>
  <c r="Z21" i="1"/>
  <c r="R21" i="1"/>
  <c r="Q21" i="1"/>
  <c r="Z13" i="1"/>
  <c r="W13" i="1"/>
  <c r="W22" i="1" s="1"/>
  <c r="T4" i="11" s="1"/>
  <c r="Z22" i="1" l="1"/>
  <c r="X4" i="11" s="1"/>
  <c r="K6" i="11"/>
  <c r="G6" i="11"/>
  <c r="B6" i="11"/>
  <c r="C6" i="11"/>
  <c r="J6" i="11"/>
  <c r="H6" i="11"/>
  <c r="L23" i="5" l="1"/>
  <c r="L24" i="5" s="1"/>
  <c r="J8" i="11" s="1"/>
  <c r="J23" i="5"/>
  <c r="J24" i="5" s="1"/>
  <c r="G8" i="11" s="1"/>
  <c r="Y13" i="1"/>
  <c r="Y22" i="1" s="1"/>
  <c r="W4" i="11" s="1"/>
  <c r="V13" i="1"/>
  <c r="V22" i="1" s="1"/>
  <c r="U4" i="11" s="1"/>
  <c r="U13" i="1"/>
  <c r="U22" i="1" s="1"/>
  <c r="T13" i="1"/>
  <c r="T22" i="1" s="1"/>
  <c r="S13" i="1"/>
  <c r="S22" i="1" s="1"/>
  <c r="R13" i="1"/>
  <c r="R22" i="1" s="1"/>
  <c r="Q13" i="1"/>
  <c r="Q22" i="1" s="1"/>
  <c r="E22" i="1"/>
  <c r="C4" i="11" s="1"/>
  <c r="D22" i="1"/>
  <c r="B4" i="11" s="1"/>
  <c r="H22" i="1"/>
  <c r="I22" i="1"/>
  <c r="H4" i="11" s="1"/>
  <c r="G22" i="1"/>
  <c r="F22" i="1" l="1"/>
  <c r="D4" i="11" s="1"/>
  <c r="D12" i="11"/>
  <c r="S12" i="11"/>
  <c r="E12" i="11"/>
  <c r="D11" i="11"/>
  <c r="O7" i="11"/>
  <c r="S7" i="11"/>
  <c r="X7" i="11"/>
  <c r="R4" i="11"/>
  <c r="S6" i="11"/>
  <c r="P7" i="11"/>
  <c r="S9" i="11"/>
  <c r="S10" i="11"/>
  <c r="O6" i="11"/>
  <c r="F13" i="11"/>
  <c r="D13" i="11"/>
  <c r="F10" i="11"/>
  <c r="X8" i="11"/>
  <c r="F8" i="11"/>
  <c r="R7" i="11"/>
  <c r="D7" i="11"/>
  <c r="P6" i="11"/>
  <c r="R6" i="11"/>
  <c r="E6" i="11"/>
  <c r="X6" i="11"/>
  <c r="D6" i="11"/>
  <c r="F6" i="11"/>
  <c r="E5" i="11"/>
  <c r="R5" i="11"/>
  <c r="P5" i="11"/>
  <c r="E13" i="11"/>
  <c r="E9" i="11"/>
  <c r="F9" i="11"/>
  <c r="D9" i="11"/>
  <c r="C9" i="11"/>
  <c r="R8" i="11"/>
  <c r="D8" i="11"/>
  <c r="P8" i="11"/>
  <c r="F7" i="11"/>
  <c r="E7" i="11"/>
  <c r="O8" i="11"/>
  <c r="S8" i="11"/>
  <c r="K7" i="11"/>
  <c r="D5" i="11"/>
  <c r="F5" i="11"/>
  <c r="S11" i="11"/>
  <c r="E11" i="11"/>
  <c r="F11" i="11"/>
  <c r="F12" i="11"/>
  <c r="E10" i="11"/>
  <c r="D10" i="11"/>
  <c r="F4" i="11"/>
  <c r="E8" i="11"/>
  <c r="E4" i="11"/>
  <c r="S4" i="11" l="1"/>
  <c r="Q4" i="11"/>
  <c r="P4" i="11"/>
  <c r="O4" i="11"/>
  <c r="R14" i="11"/>
  <c r="G14" i="11"/>
  <c r="S5" i="11"/>
  <c r="O5" i="11"/>
  <c r="Q5" i="11"/>
  <c r="X5" i="11"/>
  <c r="S13" i="11"/>
  <c r="F14" i="11"/>
  <c r="D14" i="11"/>
  <c r="C14" i="11"/>
  <c r="E14" i="11"/>
  <c r="O14" i="11" l="1"/>
  <c r="P14" i="11"/>
  <c r="T14" i="11"/>
  <c r="S14" i="11"/>
  <c r="Q14" i="11"/>
  <c r="K22" i="1"/>
  <c r="I4" i="11" s="1"/>
  <c r="I14" i="11" s="1"/>
  <c r="L22" i="1"/>
  <c r="J4" i="11" s="1"/>
  <c r="M22" i="1"/>
  <c r="K4" i="11" s="1"/>
  <c r="B14" i="11" l="1"/>
  <c r="X14" i="11"/>
  <c r="J14" i="11"/>
  <c r="H14" i="11"/>
  <c r="K14" i="11"/>
  <c r="W14" i="11"/>
  <c r="U14" i="11"/>
</calcChain>
</file>

<file path=xl/sharedStrings.xml><?xml version="1.0" encoding="utf-8"?>
<sst xmlns="http://schemas.openxmlformats.org/spreadsheetml/2006/main" count="658" uniqueCount="127">
  <si>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</si>
  <si>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</si>
  <si>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</si>
  <si>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</si>
  <si>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</si>
  <si>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</si>
  <si>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</si>
  <si>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</si>
  <si>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</si>
  <si>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Обед</t>
  </si>
  <si>
    <t>эн/ц</t>
  </si>
  <si>
    <t>выход</t>
  </si>
  <si>
    <t>Fe</t>
  </si>
  <si>
    <t>пищевые вещества</t>
  </si>
  <si>
    <t>мин. в.</t>
  </si>
  <si>
    <t>итого за прием пищи</t>
  </si>
  <si>
    <t>Итого за день</t>
  </si>
  <si>
    <t>масло сливочное</t>
  </si>
  <si>
    <t xml:space="preserve">хлеб пшеничный </t>
  </si>
  <si>
    <t>рис отварной</t>
  </si>
  <si>
    <t>200/5</t>
  </si>
  <si>
    <t>чай с сахаром с лимоном</t>
  </si>
  <si>
    <t>компот из сухофруктов</t>
  </si>
  <si>
    <t>чай с молоком</t>
  </si>
  <si>
    <t>каша гречневая  рассыпчатая</t>
  </si>
  <si>
    <t>какао с молоком</t>
  </si>
  <si>
    <t>компот из кураги</t>
  </si>
  <si>
    <t>напиток кофейный с молоком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</si>
  <si>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</si>
  <si>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</si>
  <si>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200/12,5/10</t>
  </si>
  <si>
    <t>каша молочная пшеничная с маслом</t>
  </si>
  <si>
    <t>каша молочная гречневая с маслом</t>
  </si>
  <si>
    <t>7-11 лет</t>
  </si>
  <si>
    <t>11-17 лет</t>
  </si>
  <si>
    <t>А</t>
  </si>
  <si>
    <t>Е</t>
  </si>
  <si>
    <t>Mg</t>
  </si>
  <si>
    <t>P</t>
  </si>
  <si>
    <t>A</t>
  </si>
  <si>
    <t>B1</t>
  </si>
  <si>
    <t>E</t>
  </si>
  <si>
    <t>250/5</t>
  </si>
  <si>
    <t>200/7</t>
  </si>
  <si>
    <t>250/12,5/10</t>
  </si>
  <si>
    <t>11-17лет</t>
  </si>
  <si>
    <t>7-11лет</t>
  </si>
  <si>
    <t>салат картофельный с зеленым горошком</t>
  </si>
  <si>
    <t xml:space="preserve">апельсины </t>
  </si>
  <si>
    <t>рассольник ленинградский с говядиной со сметаной</t>
  </si>
  <si>
    <t>макаронные изделия отварные</t>
  </si>
  <si>
    <t xml:space="preserve">тефтели с рисом из говядины с соусом </t>
  </si>
  <si>
    <t>100/50</t>
  </si>
  <si>
    <t>суп картофельный с  горохом и говядиной</t>
  </si>
  <si>
    <t>запеканка из творога с джемом</t>
  </si>
  <si>
    <t xml:space="preserve">суп картофельный с макаронными изделиями с говядиной </t>
  </si>
  <si>
    <t>200/12,5</t>
  </si>
  <si>
    <t>250/12,5</t>
  </si>
  <si>
    <t>кисель из свежих ягод</t>
  </si>
  <si>
    <t>каша молочная пшенная на молоке</t>
  </si>
  <si>
    <t>борщ с капустой с картофелем с говядиной со сметаной</t>
  </si>
  <si>
    <t>рыба тушеная в томате с овощами</t>
  </si>
  <si>
    <t xml:space="preserve">яблоко </t>
  </si>
  <si>
    <t>суп крестьянский с перловкой с говядиной со сметаной</t>
  </si>
  <si>
    <t xml:space="preserve">каша манная молочная вязкая </t>
  </si>
  <si>
    <t xml:space="preserve">щи из свежей капусты с мясом </t>
  </si>
  <si>
    <t>рассольник домашний с говядиной со сметаной</t>
  </si>
  <si>
    <t>каша молочная рисовая с маслом</t>
  </si>
  <si>
    <t xml:space="preserve">жаркое по домашнему </t>
  </si>
  <si>
    <t xml:space="preserve">Винегрет овощной </t>
  </si>
  <si>
    <t>№ рецептуры</t>
  </si>
  <si>
    <t xml:space="preserve">№ рецептуры </t>
  </si>
  <si>
    <t>День: первый</t>
  </si>
  <si>
    <t>Неделя: первая</t>
  </si>
  <si>
    <t>День: десятый</t>
  </si>
  <si>
    <t>Неделя: вторая</t>
  </si>
  <si>
    <t>Примерное меню для лорганицации горячего питания обучающихся с 1-4 и 5-11 класс</t>
  </si>
  <si>
    <t>День: третий</t>
  </si>
  <si>
    <t>День: четвертый</t>
  </si>
  <si>
    <t>День: пятый</t>
  </si>
  <si>
    <t xml:space="preserve">Неделя: вторая </t>
  </si>
  <si>
    <t>День: восьмой</t>
  </si>
  <si>
    <t>День: девятый</t>
  </si>
  <si>
    <t>курица отварная с соусом</t>
  </si>
  <si>
    <t xml:space="preserve">колбаса отварная с соусом </t>
  </si>
  <si>
    <t>салат  картофельный с огурцами соленными</t>
  </si>
  <si>
    <t>60/240</t>
  </si>
  <si>
    <t>День: второй</t>
  </si>
  <si>
    <t xml:space="preserve">чай с сахаром </t>
  </si>
  <si>
    <t>каша "Дружба"</t>
  </si>
  <si>
    <t>120/50</t>
  </si>
  <si>
    <t>сок фруктово-ягодный</t>
  </si>
  <si>
    <t>плов из говядины</t>
  </si>
  <si>
    <t xml:space="preserve">бефстрогонов из говядины с соусом </t>
  </si>
  <si>
    <t>печенье</t>
  </si>
  <si>
    <t>120/70</t>
  </si>
  <si>
    <t>60/200</t>
  </si>
  <si>
    <t>День: шестой</t>
  </si>
  <si>
    <t xml:space="preserve">День:  седьмой </t>
  </si>
  <si>
    <t>биточки  из говядины паровой с соусом томатным</t>
  </si>
  <si>
    <t>Азу из говядины</t>
  </si>
  <si>
    <t>60/250</t>
  </si>
  <si>
    <t>Салат из отварной свеклы с чесноком</t>
  </si>
  <si>
    <t>суп картофельный с мясными фрикадельками</t>
  </si>
  <si>
    <t>200/35</t>
  </si>
  <si>
    <t>250/35</t>
  </si>
  <si>
    <t>напиток из шиповника</t>
  </si>
  <si>
    <t>апельсины</t>
  </si>
  <si>
    <t>яблоко</t>
  </si>
  <si>
    <t>гуляш из отварной говядины</t>
  </si>
  <si>
    <t>60/60</t>
  </si>
  <si>
    <t>кисель концентрированный</t>
  </si>
  <si>
    <t>котлета из говядины паровой с соусом томатным</t>
  </si>
  <si>
    <t>Сезон: зима-весна</t>
  </si>
  <si>
    <t>салат из свеклы с сыром</t>
  </si>
  <si>
    <t>салат из отварной моркови с консервированной кукурузой с растительным маслом</t>
  </si>
  <si>
    <t xml:space="preserve">                                                           салат из свеклы с огурцами консервированными с растительным маслом                </t>
  </si>
  <si>
    <t>суп карт. С рыбн. Конс.</t>
  </si>
  <si>
    <t>сыр полутвердых сортов</t>
  </si>
  <si>
    <t xml:space="preserve">компот из кураги </t>
  </si>
  <si>
    <t>200/20</t>
  </si>
  <si>
    <t xml:space="preserve">салат зимний </t>
  </si>
  <si>
    <t xml:space="preserve">картофельное пюре </t>
  </si>
  <si>
    <t>сыр полуттвердых сортов</t>
  </si>
  <si>
    <t>компот из свежих яблок</t>
  </si>
  <si>
    <t xml:space="preserve">                                                                           салат из отварной свеклы с яблоком</t>
  </si>
  <si>
    <t>компот из свежиз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</si>
</sst>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4" fillId="0" borderId="0" xfId="0" applyFont="1" applyBorder="1"/>
    <xf numFmtId="0" fontId="3" fillId="2" borderId="1" xfId="0" applyFont="1" applyFill="1" applyBorder="1"/>
    <xf numFmtId="0" fontId="9" fillId="2" borderId="1" xfId="0" applyFont="1" applyFill="1" applyBorder="1"/>
    <xf numFmtId="0" fontId="4" fillId="2" borderId="1" xfId="0" applyNumberFormat="1" applyFont="1" applyFill="1" applyBorder="1"/>
    <xf numFmtId="2" fontId="9" fillId="0" borderId="1" xfId="0" applyNumberFormat="1" applyFont="1" applyBorder="1"/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/>
    <xf numFmtId="0" fontId="4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11" fillId="0" borderId="1" xfId="0" applyFont="1" applyBorder="1"/>
    <xf numFmtId="0" fontId="12" fillId="0" borderId="0" xfId="0" applyFont="1"/>
    <xf numFmtId="0" fontId="4" fillId="0" borderId="1" xfId="0" applyFont="1" applyBorder="1" applyAlignment="1">
      <alignment horizontal="right" wrapText="1"/>
    </xf>
    <xf numFmtId="0" fontId="4" fillId="4" borderId="1" xfId="0" applyFont="1" applyFill="1" applyBorder="1"/>
    <xf numFmtId="0" fontId="4" fillId="4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right" wrapText="1"/>
    </xf>
    <xf numFmtId="0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9" fillId="0" borderId="1" xfId="0" applyNumberFormat="1" applyFont="1" applyBorder="1"/>
    <xf numFmtId="0" fontId="3" fillId="0" borderId="1" xfId="0" applyNumberFormat="1" applyFont="1" applyBorder="1"/>
    <xf numFmtId="0" fontId="4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4" fillId="0" borderId="2" xfId="0" applyFont="1" applyBorder="1"/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9" fillId="0" borderId="0" xfId="0" applyFont="1" applyBorder="1"/>
    <xf numFmtId="0" fontId="3" fillId="0" borderId="0" xfId="0" applyNumberFormat="1" applyFont="1" applyBorder="1"/>
    <xf numFmtId="0" fontId="4" fillId="0" borderId="1" xfId="0" applyFont="1" applyBorder="1" applyAlignment="1">
      <alignment horizontal="justify" vertical="top"/>
    </xf>
    <xf numFmtId="0" fontId="1" fillId="0" borderId="0" xfId="0" applyFont="1" applyFill="1" applyBorder="1"/>
    <xf numFmtId="0" fontId="3" fillId="5" borderId="1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right"/>
    </xf>
    <xf numFmtId="0" fontId="3" fillId="4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0" borderId="2" xfId="0" applyFont="1" applyBorder="1"/>
    <xf numFmtId="0" fontId="13" fillId="0" borderId="1" xfId="0" applyFont="1" applyBorder="1" applyAlignment="1">
      <alignment horizontal="right" wrapText="1"/>
    </xf>
    <xf numFmtId="0" fontId="3" fillId="4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0" fillId="0" borderId="0" xfId="0" applyFont="1"/>
    <xf numFmtId="0" fontId="5" fillId="0" borderId="0" xfId="0" applyFont="1" applyBorder="1"/>
    <xf numFmtId="17" fontId="3" fillId="0" borderId="1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4"/>
  <sheetViews>
    <sheetView topLeftCell="A4" zoomScale="110" zoomScaleNormal="110" workbookViewId="0">
      <selection activeCell="B10" sqref="B10"/>
    </sheetView>
  </sheetViews>
  <sheetFormatPr defaultRowHeight="15" x14ac:dyDescent="0.25"/>
  <cols>
    <col min="1" max="1" width="10.42578125" customWidth="1"/>
    <col min="2" max="2" width="31.28515625" customWidth="1"/>
    <col min="3" max="3" width="7" customWidth="1"/>
    <col min="4" max="6" width="3.42578125" customWidth="1"/>
    <col min="7" max="7" width="5.7109375" customWidth="1"/>
    <col min="8" max="10" width="3.42578125" customWidth="1"/>
    <col min="11" max="11" width="3.85546875" customWidth="1"/>
    <col min="12" max="12" width="4.85546875" customWidth="1"/>
    <col min="13" max="13" width="4.140625" customWidth="1"/>
    <col min="14" max="14" width="3.42578125" customWidth="1"/>
    <col min="15" max="15" width="5.140625" customWidth="1"/>
    <col min="16" max="16" width="8" customWidth="1"/>
    <col min="17" max="18" width="3.42578125" customWidth="1"/>
    <col min="19" max="19" width="4.7109375" customWidth="1"/>
    <col min="20" max="20" width="5.7109375" customWidth="1"/>
    <col min="21" max="21" width="3.42578125" customWidth="1"/>
    <col min="22" max="22" width="5.140625" customWidth="1"/>
    <col min="23" max="23" width="4.140625" customWidth="1"/>
    <col min="24" max="24" width="5" customWidth="1"/>
    <col min="25" max="25" width="5.42578125" customWidth="1"/>
    <col min="26" max="26" width="5.7109375" customWidth="1"/>
    <col min="27" max="27" width="5" customWidth="1"/>
    <col min="28" max="28" width="5.5703125" customWidth="1"/>
  </cols>
  <sheetData>
    <row r="1" spans="1:28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8" x14ac:dyDescent="0.25">
      <c r="B2" s="84" t="s">
        <v>72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8" x14ac:dyDescent="0.25">
      <c r="A3" s="25"/>
      <c r="B3" s="24" t="s">
        <v>73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4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2" customHeight="1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ht="15" customHeight="1" x14ac:dyDescent="0.25">
      <c r="A5" s="6"/>
      <c r="B5" s="1" t="s">
        <v>0</v>
      </c>
      <c r="C5" s="1" t="s">
        <v>33</v>
      </c>
      <c r="D5" s="91" t="s">
        <v>13</v>
      </c>
      <c r="E5" s="91"/>
      <c r="F5" s="91"/>
      <c r="G5" s="91"/>
      <c r="H5" s="91" t="s">
        <v>1</v>
      </c>
      <c r="I5" s="91"/>
      <c r="J5" s="91"/>
      <c r="K5" s="91"/>
      <c r="L5" s="88" t="s">
        <v>14</v>
      </c>
      <c r="M5" s="89"/>
      <c r="N5" s="89"/>
      <c r="O5" s="90"/>
      <c r="P5" s="1" t="s">
        <v>34</v>
      </c>
      <c r="Q5" s="91" t="s">
        <v>13</v>
      </c>
      <c r="R5" s="91"/>
      <c r="S5" s="91"/>
      <c r="T5" s="91"/>
      <c r="U5" s="88" t="s">
        <v>1</v>
      </c>
      <c r="V5" s="89"/>
      <c r="W5" s="89"/>
      <c r="X5" s="90"/>
      <c r="Y5" s="88" t="s">
        <v>14</v>
      </c>
      <c r="Z5" s="89"/>
      <c r="AA5" s="89"/>
      <c r="AB5" s="90"/>
    </row>
    <row r="6" spans="1:28" x14ac:dyDescent="0.25">
      <c r="A6" s="6" t="s">
        <v>70</v>
      </c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35</v>
      </c>
      <c r="J6" s="1" t="s">
        <v>6</v>
      </c>
      <c r="K6" s="1" t="s">
        <v>36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39</v>
      </c>
      <c r="W6" s="1" t="s">
        <v>40</v>
      </c>
      <c r="X6" s="1" t="s">
        <v>41</v>
      </c>
      <c r="Y6" s="1" t="s">
        <v>8</v>
      </c>
      <c r="Z6" s="1" t="s">
        <v>12</v>
      </c>
      <c r="AA6" s="1" t="s">
        <v>37</v>
      </c>
      <c r="AB6" s="1" t="s">
        <v>38</v>
      </c>
    </row>
    <row r="7" spans="1:28" ht="24.75" customHeight="1" x14ac:dyDescent="0.25">
      <c r="A7" s="50">
        <v>114</v>
      </c>
      <c r="B7" s="48" t="s">
        <v>67</v>
      </c>
      <c r="C7" s="44" t="s">
        <v>20</v>
      </c>
      <c r="D7" s="62">
        <v>7.12</v>
      </c>
      <c r="E7" s="62">
        <v>4.62</v>
      </c>
      <c r="F7" s="62">
        <v>32.61</v>
      </c>
      <c r="G7" s="62">
        <v>210.13</v>
      </c>
      <c r="H7" s="62">
        <v>0.3</v>
      </c>
      <c r="I7" s="62">
        <v>34.6</v>
      </c>
      <c r="J7" s="62">
        <v>0.1</v>
      </c>
      <c r="K7" s="62">
        <v>0.1</v>
      </c>
      <c r="L7" s="62">
        <v>216.2</v>
      </c>
      <c r="M7" s="62">
        <v>0.7</v>
      </c>
      <c r="N7" s="62">
        <v>63.7</v>
      </c>
      <c r="O7" s="62">
        <v>228.5</v>
      </c>
      <c r="P7" s="49" t="s">
        <v>42</v>
      </c>
      <c r="Q7" s="62">
        <v>9.4</v>
      </c>
      <c r="R7" s="62">
        <v>6.2750000000000004</v>
      </c>
      <c r="S7" s="62">
        <v>40.762500000000003</v>
      </c>
      <c r="T7" s="62">
        <v>262.66250000000002</v>
      </c>
      <c r="U7" s="62">
        <v>0.375</v>
      </c>
      <c r="V7" s="62">
        <v>43.25</v>
      </c>
      <c r="W7" s="62">
        <v>0.125</v>
      </c>
      <c r="X7" s="62">
        <v>0.125</v>
      </c>
      <c r="Y7" s="62">
        <v>270.25</v>
      </c>
      <c r="Z7" s="62">
        <v>0.875</v>
      </c>
      <c r="AA7" s="62">
        <v>79.625</v>
      </c>
      <c r="AB7" s="62">
        <v>285.625</v>
      </c>
    </row>
    <row r="8" spans="1:28" x14ac:dyDescent="0.25">
      <c r="A8" s="58">
        <v>269</v>
      </c>
      <c r="B8" s="62" t="s">
        <v>25</v>
      </c>
      <c r="C8" s="44">
        <v>200</v>
      </c>
      <c r="D8" s="62">
        <v>4.2</v>
      </c>
      <c r="E8" s="62">
        <v>4</v>
      </c>
      <c r="F8" s="62">
        <v>16</v>
      </c>
      <c r="G8" s="62">
        <v>114.33</v>
      </c>
      <c r="H8" s="62">
        <v>0.2</v>
      </c>
      <c r="I8" s="62">
        <v>0</v>
      </c>
      <c r="J8" s="62">
        <v>0</v>
      </c>
      <c r="K8" s="62">
        <v>0.1</v>
      </c>
      <c r="L8" s="62">
        <v>126</v>
      </c>
      <c r="M8" s="62">
        <v>0.7</v>
      </c>
      <c r="N8" s="62">
        <v>36</v>
      </c>
      <c r="O8" s="62">
        <v>109</v>
      </c>
      <c r="P8" s="44">
        <v>200</v>
      </c>
      <c r="Q8" s="62">
        <f>D8</f>
        <v>4.2</v>
      </c>
      <c r="R8" s="62">
        <f t="shared" ref="R8:AB8" si="0">E8</f>
        <v>4</v>
      </c>
      <c r="S8" s="62">
        <f t="shared" si="0"/>
        <v>16</v>
      </c>
      <c r="T8" s="62">
        <f t="shared" si="0"/>
        <v>114.33</v>
      </c>
      <c r="U8" s="62">
        <f t="shared" si="0"/>
        <v>0.2</v>
      </c>
      <c r="V8" s="62">
        <f t="shared" si="0"/>
        <v>0</v>
      </c>
      <c r="W8" s="62">
        <f t="shared" si="0"/>
        <v>0</v>
      </c>
      <c r="X8" s="62">
        <f t="shared" si="0"/>
        <v>0.1</v>
      </c>
      <c r="Y8" s="62">
        <f t="shared" si="0"/>
        <v>126</v>
      </c>
      <c r="Z8" s="62">
        <f t="shared" si="0"/>
        <v>0.7</v>
      </c>
      <c r="AA8" s="62">
        <f t="shared" si="0"/>
        <v>36</v>
      </c>
      <c r="AB8" s="62">
        <f t="shared" si="0"/>
        <v>109</v>
      </c>
    </row>
    <row r="9" spans="1:28" x14ac:dyDescent="0.25">
      <c r="A9" s="6">
        <v>114</v>
      </c>
      <c r="B9" s="48" t="s">
        <v>18</v>
      </c>
      <c r="C9" s="12">
        <v>40</v>
      </c>
      <c r="D9" s="11">
        <v>3.2</v>
      </c>
      <c r="E9" s="11">
        <v>0.4</v>
      </c>
      <c r="F9" s="52">
        <v>19</v>
      </c>
      <c r="G9" s="11">
        <v>94</v>
      </c>
      <c r="H9" s="11">
        <v>0</v>
      </c>
      <c r="I9" s="11">
        <v>0</v>
      </c>
      <c r="J9" s="52">
        <v>0</v>
      </c>
      <c r="K9" s="11">
        <v>0</v>
      </c>
      <c r="L9" s="11">
        <v>8.6999999999999993</v>
      </c>
      <c r="M9" s="11">
        <v>0.4</v>
      </c>
      <c r="N9" s="52">
        <v>13.2</v>
      </c>
      <c r="O9" s="52">
        <v>30.6</v>
      </c>
      <c r="P9" s="4">
        <v>50</v>
      </c>
      <c r="Q9" s="13">
        <v>4</v>
      </c>
      <c r="R9" s="13">
        <v>0.5</v>
      </c>
      <c r="S9" s="13">
        <v>24</v>
      </c>
      <c r="T9" s="13">
        <v>117.5</v>
      </c>
      <c r="U9" s="13">
        <v>0</v>
      </c>
      <c r="V9" s="13">
        <v>0</v>
      </c>
      <c r="W9" s="13">
        <v>0</v>
      </c>
      <c r="X9" s="55">
        <v>0</v>
      </c>
      <c r="Y9" s="13">
        <v>11</v>
      </c>
      <c r="Z9" s="13">
        <v>0.5</v>
      </c>
      <c r="AA9" s="55">
        <v>17</v>
      </c>
      <c r="AB9" s="55">
        <v>38</v>
      </c>
    </row>
    <row r="10" spans="1:28" x14ac:dyDescent="0.25">
      <c r="A10" s="6">
        <v>366</v>
      </c>
      <c r="B10" s="48" t="s">
        <v>118</v>
      </c>
      <c r="C10" s="53">
        <v>20</v>
      </c>
      <c r="D10" s="52">
        <v>3.9</v>
      </c>
      <c r="E10" s="52">
        <v>3.9</v>
      </c>
      <c r="F10" s="52">
        <v>0</v>
      </c>
      <c r="G10" s="52">
        <v>51.6</v>
      </c>
      <c r="H10" s="52">
        <v>0</v>
      </c>
      <c r="I10" s="52">
        <v>19</v>
      </c>
      <c r="J10" s="52">
        <v>0</v>
      </c>
      <c r="K10" s="52">
        <v>0</v>
      </c>
      <c r="L10" s="52">
        <v>142.5</v>
      </c>
      <c r="M10" s="52">
        <v>0</v>
      </c>
      <c r="N10" s="52">
        <v>6.8</v>
      </c>
      <c r="O10" s="52">
        <v>84.5</v>
      </c>
      <c r="P10" s="53">
        <v>20</v>
      </c>
      <c r="Q10" s="52">
        <v>3.9</v>
      </c>
      <c r="R10" s="52">
        <v>3.9</v>
      </c>
      <c r="S10" s="52">
        <v>0</v>
      </c>
      <c r="T10" s="52">
        <v>51.6</v>
      </c>
      <c r="U10" s="52">
        <v>0</v>
      </c>
      <c r="V10" s="52">
        <v>19</v>
      </c>
      <c r="W10" s="52">
        <v>0</v>
      </c>
      <c r="X10" s="52">
        <v>0</v>
      </c>
      <c r="Y10" s="52">
        <v>142.5</v>
      </c>
      <c r="Z10" s="52">
        <v>0</v>
      </c>
      <c r="AA10" s="52">
        <v>6.8</v>
      </c>
      <c r="AB10" s="52">
        <v>84.5</v>
      </c>
    </row>
    <row r="11" spans="1:28" x14ac:dyDescent="0.25">
      <c r="A11" s="50">
        <v>365</v>
      </c>
      <c r="B11" s="48" t="s">
        <v>17</v>
      </c>
      <c r="C11" s="53">
        <v>10</v>
      </c>
      <c r="D11" s="52">
        <v>0.05</v>
      </c>
      <c r="E11" s="52">
        <v>7.2</v>
      </c>
      <c r="F11" s="52">
        <v>0.08</v>
      </c>
      <c r="G11" s="52">
        <v>74.8</v>
      </c>
      <c r="H11" s="52">
        <v>0</v>
      </c>
      <c r="I11" s="52">
        <v>34</v>
      </c>
      <c r="J11" s="52">
        <v>0</v>
      </c>
      <c r="K11" s="52">
        <v>0</v>
      </c>
      <c r="L11" s="52">
        <v>1.2</v>
      </c>
      <c r="M11" s="52">
        <v>0.02</v>
      </c>
      <c r="N11" s="52">
        <v>0</v>
      </c>
      <c r="O11" s="52">
        <v>1.6</v>
      </c>
      <c r="P11" s="53">
        <v>10</v>
      </c>
      <c r="Q11" s="52">
        <v>0.05</v>
      </c>
      <c r="R11" s="52">
        <v>7.2</v>
      </c>
      <c r="S11" s="52">
        <v>0.08</v>
      </c>
      <c r="T11" s="52">
        <v>74.8</v>
      </c>
      <c r="U11" s="52">
        <v>0</v>
      </c>
      <c r="V11" s="52">
        <v>34</v>
      </c>
      <c r="W11" s="52">
        <v>0</v>
      </c>
      <c r="X11" s="52">
        <v>0</v>
      </c>
      <c r="Y11" s="52">
        <v>1.2</v>
      </c>
      <c r="Z11" s="52">
        <v>0.02</v>
      </c>
      <c r="AA11" s="52">
        <v>0</v>
      </c>
      <c r="AB11" s="52">
        <v>1.6</v>
      </c>
    </row>
    <row r="12" spans="1:28" x14ac:dyDescent="0.25">
      <c r="A12" s="6">
        <v>118</v>
      </c>
      <c r="B12" s="48" t="s">
        <v>48</v>
      </c>
      <c r="C12" s="49">
        <v>100</v>
      </c>
      <c r="D12" s="52">
        <v>0.59</v>
      </c>
      <c r="E12" s="52">
        <v>0.59</v>
      </c>
      <c r="F12" s="52">
        <v>14.75</v>
      </c>
      <c r="G12" s="52">
        <v>80.790000000000006</v>
      </c>
      <c r="H12" s="52">
        <v>17.41</v>
      </c>
      <c r="I12" s="52">
        <v>0</v>
      </c>
      <c r="J12" s="52">
        <v>0</v>
      </c>
      <c r="K12" s="52">
        <v>0</v>
      </c>
      <c r="L12" s="52">
        <v>82.45</v>
      </c>
      <c r="M12" s="52">
        <v>1.62</v>
      </c>
      <c r="N12" s="52">
        <v>13.28</v>
      </c>
      <c r="O12" s="52">
        <v>16.23</v>
      </c>
      <c r="P12" s="49">
        <v>98</v>
      </c>
      <c r="Q12" s="52">
        <v>0.56999999999999995</v>
      </c>
      <c r="R12" s="52">
        <v>0.56999999999999995</v>
      </c>
      <c r="S12" s="52">
        <v>14.13</v>
      </c>
      <c r="T12" s="52">
        <v>69.209999999999994</v>
      </c>
      <c r="U12" s="52">
        <v>16.670000000000002</v>
      </c>
      <c r="V12" s="52">
        <v>0</v>
      </c>
      <c r="W12" s="52">
        <v>0</v>
      </c>
      <c r="X12" s="52">
        <v>0</v>
      </c>
      <c r="Y12" s="52">
        <v>78.95</v>
      </c>
      <c r="Z12" s="52">
        <v>1.55</v>
      </c>
      <c r="AA12" s="52">
        <v>12.71</v>
      </c>
      <c r="AB12" s="52">
        <v>15.54</v>
      </c>
    </row>
    <row r="13" spans="1:28" x14ac:dyDescent="0.25">
      <c r="A13" s="6"/>
      <c r="B13" s="8" t="s">
        <v>15</v>
      </c>
      <c r="C13" s="4"/>
      <c r="D13" s="16">
        <f>D7+D8+D9+D10+D11+D12</f>
        <v>19.059999999999999</v>
      </c>
      <c r="E13" s="16">
        <f>E7+E8+E9+E10+E11+E12</f>
        <v>20.71</v>
      </c>
      <c r="F13" s="16">
        <f t="shared" ref="F13:O13" si="1">F7+F8+F9+F10+F11+F12</f>
        <v>82.44</v>
      </c>
      <c r="G13" s="16">
        <f t="shared" si="1"/>
        <v>625.65</v>
      </c>
      <c r="H13" s="16">
        <f t="shared" si="1"/>
        <v>17.91</v>
      </c>
      <c r="I13" s="16">
        <f t="shared" si="1"/>
        <v>87.6</v>
      </c>
      <c r="J13" s="16">
        <f t="shared" si="1"/>
        <v>0.1</v>
      </c>
      <c r="K13" s="16">
        <f t="shared" si="1"/>
        <v>0.2</v>
      </c>
      <c r="L13" s="16">
        <f t="shared" si="1"/>
        <v>577.04999999999995</v>
      </c>
      <c r="M13" s="16">
        <f t="shared" si="1"/>
        <v>3.44</v>
      </c>
      <c r="N13" s="16">
        <f t="shared" si="1"/>
        <v>132.97999999999999</v>
      </c>
      <c r="O13" s="16">
        <f t="shared" si="1"/>
        <v>470.43000000000006</v>
      </c>
      <c r="P13" s="16"/>
      <c r="Q13" s="16">
        <f t="shared" ref="Q13:AB13" si="2">SUM(Q7:Q12)</f>
        <v>22.12</v>
      </c>
      <c r="R13" s="16">
        <f t="shared" si="2"/>
        <v>22.445</v>
      </c>
      <c r="S13" s="16">
        <f t="shared" si="2"/>
        <v>94.972499999999997</v>
      </c>
      <c r="T13" s="16">
        <f t="shared" si="2"/>
        <v>690.10249999999996</v>
      </c>
      <c r="U13" s="16">
        <f t="shared" si="2"/>
        <v>17.245000000000001</v>
      </c>
      <c r="V13" s="16">
        <f t="shared" si="2"/>
        <v>96.25</v>
      </c>
      <c r="W13" s="16">
        <f t="shared" si="2"/>
        <v>0.125</v>
      </c>
      <c r="X13" s="16">
        <f t="shared" si="2"/>
        <v>0.22500000000000001</v>
      </c>
      <c r="Y13" s="16">
        <f t="shared" si="2"/>
        <v>629.90000000000009</v>
      </c>
      <c r="Z13" s="16">
        <f t="shared" si="2"/>
        <v>3.6450000000000005</v>
      </c>
      <c r="AA13" s="16">
        <f t="shared" si="2"/>
        <v>152.13500000000002</v>
      </c>
      <c r="AB13" s="16">
        <f t="shared" si="2"/>
        <v>534.26499999999999</v>
      </c>
    </row>
    <row r="14" spans="1:28" ht="12.75" customHeight="1" x14ac:dyDescent="0.25">
      <c r="A14" s="6"/>
      <c r="B14" s="5" t="s">
        <v>9</v>
      </c>
      <c r="C14" s="7"/>
      <c r="D14" s="6"/>
      <c r="E14" s="6"/>
      <c r="F14" s="6"/>
      <c r="G14" s="6"/>
      <c r="H14" s="6"/>
      <c r="I14" s="6"/>
      <c r="J14" s="50"/>
      <c r="K14" s="6"/>
      <c r="L14" s="6"/>
      <c r="M14" s="6"/>
      <c r="N14" s="50"/>
      <c r="O14" s="50"/>
      <c r="P14" s="7"/>
      <c r="Q14" s="14"/>
      <c r="R14" s="14"/>
      <c r="S14" s="14"/>
      <c r="T14" s="14"/>
      <c r="U14" s="14"/>
      <c r="V14" s="14"/>
      <c r="W14" s="14"/>
      <c r="X14" s="56"/>
      <c r="Y14" s="14"/>
      <c r="Z14" s="14"/>
      <c r="AA14" s="56"/>
      <c r="AB14" s="56"/>
    </row>
    <row r="15" spans="1:28" ht="22.5" customHeight="1" x14ac:dyDescent="0.25">
      <c r="A15" s="78">
        <v>11</v>
      </c>
      <c r="B15" s="60" t="s">
        <v>114</v>
      </c>
      <c r="C15" s="49">
        <v>80</v>
      </c>
      <c r="D15" s="52">
        <v>2.7</v>
      </c>
      <c r="E15" s="52">
        <v>2.8</v>
      </c>
      <c r="F15" s="52">
        <v>8.3000000000000007</v>
      </c>
      <c r="G15" s="52">
        <v>56.4</v>
      </c>
      <c r="H15" s="52">
        <v>1.3</v>
      </c>
      <c r="I15" s="52">
        <v>0</v>
      </c>
      <c r="J15" s="52">
        <v>0</v>
      </c>
      <c r="K15" s="52">
        <v>2.7</v>
      </c>
      <c r="L15" s="52">
        <v>51</v>
      </c>
      <c r="M15" s="52">
        <v>0.7</v>
      </c>
      <c r="N15" s="52">
        <v>18</v>
      </c>
      <c r="O15" s="52">
        <v>36</v>
      </c>
      <c r="P15" s="49">
        <v>100</v>
      </c>
      <c r="Q15" s="52">
        <v>4.5</v>
      </c>
      <c r="R15" s="52">
        <v>3.7</v>
      </c>
      <c r="S15" s="52">
        <v>11.62</v>
      </c>
      <c r="T15" s="52">
        <v>94</v>
      </c>
      <c r="U15" s="52">
        <v>2.25</v>
      </c>
      <c r="V15" s="52">
        <v>0</v>
      </c>
      <c r="W15" s="52">
        <v>0</v>
      </c>
      <c r="X15" s="52">
        <v>4.5</v>
      </c>
      <c r="Y15" s="52">
        <v>85</v>
      </c>
      <c r="Z15" s="52">
        <v>1.1200000000000001</v>
      </c>
      <c r="AA15" s="52">
        <v>30.37</v>
      </c>
      <c r="AB15" s="52">
        <v>60</v>
      </c>
    </row>
    <row r="16" spans="1:28" ht="23.25" customHeight="1" x14ac:dyDescent="0.25">
      <c r="A16" s="6">
        <v>42</v>
      </c>
      <c r="B16" s="65" t="s">
        <v>49</v>
      </c>
      <c r="C16" s="37" t="s">
        <v>30</v>
      </c>
      <c r="D16" s="52">
        <v>5.32</v>
      </c>
      <c r="E16" s="52">
        <v>8.08</v>
      </c>
      <c r="F16" s="52">
        <v>25.9</v>
      </c>
      <c r="G16" s="52">
        <v>136.56</v>
      </c>
      <c r="H16" s="52">
        <v>10</v>
      </c>
      <c r="I16" s="52">
        <v>15.44</v>
      </c>
      <c r="J16" s="52">
        <v>0.08</v>
      </c>
      <c r="K16" s="52">
        <v>0.08</v>
      </c>
      <c r="L16" s="52">
        <v>23.2</v>
      </c>
      <c r="M16" s="52">
        <v>1.92</v>
      </c>
      <c r="N16" s="52">
        <v>28.16</v>
      </c>
      <c r="O16" s="52">
        <v>108.88</v>
      </c>
      <c r="P16" s="34" t="s">
        <v>44</v>
      </c>
      <c r="Q16" s="50">
        <v>5.7</v>
      </c>
      <c r="R16" s="50">
        <v>9.1999999999999993</v>
      </c>
      <c r="S16" s="50">
        <v>17</v>
      </c>
      <c r="T16" s="50">
        <v>172.81</v>
      </c>
      <c r="U16" s="50">
        <v>7.7</v>
      </c>
      <c r="V16" s="50">
        <v>19.3</v>
      </c>
      <c r="W16" s="50">
        <v>0.1</v>
      </c>
      <c r="X16" s="50">
        <v>0.1</v>
      </c>
      <c r="Y16" s="50">
        <v>29</v>
      </c>
      <c r="Z16" s="50">
        <v>2.4</v>
      </c>
      <c r="AA16" s="50">
        <v>35.200000000000003</v>
      </c>
      <c r="AB16" s="50">
        <v>136.1</v>
      </c>
    </row>
    <row r="17" spans="1:28" ht="21" customHeight="1" x14ac:dyDescent="0.25">
      <c r="A17" s="50">
        <v>224</v>
      </c>
      <c r="B17" s="50" t="s">
        <v>19</v>
      </c>
      <c r="C17" s="57">
        <v>180</v>
      </c>
      <c r="D17" s="52">
        <v>3.8849999999999998</v>
      </c>
      <c r="E17" s="52">
        <v>3.085</v>
      </c>
      <c r="F17" s="52">
        <v>40.274999999999999</v>
      </c>
      <c r="G17" s="52">
        <v>215.18</v>
      </c>
      <c r="H17" s="52">
        <v>0.19500000000000001</v>
      </c>
      <c r="I17" s="52">
        <v>0</v>
      </c>
      <c r="J17" s="52">
        <v>0.03</v>
      </c>
      <c r="K17" s="52">
        <v>0.28499999999999998</v>
      </c>
      <c r="L17" s="52">
        <v>3.3149999999999999</v>
      </c>
      <c r="M17" s="52">
        <v>0.52500000000000002</v>
      </c>
      <c r="N17" s="52">
        <v>10.11</v>
      </c>
      <c r="O17" s="52">
        <v>39.704999999999998</v>
      </c>
      <c r="P17" s="57">
        <v>180</v>
      </c>
      <c r="Q17" s="52">
        <v>3.8849999999999998</v>
      </c>
      <c r="R17" s="52">
        <v>3.085</v>
      </c>
      <c r="S17" s="52">
        <v>40.274999999999999</v>
      </c>
      <c r="T17" s="52">
        <v>215.18</v>
      </c>
      <c r="U17" s="52">
        <v>0.19500000000000001</v>
      </c>
      <c r="V17" s="52">
        <v>0</v>
      </c>
      <c r="W17" s="52">
        <v>0.03</v>
      </c>
      <c r="X17" s="52">
        <v>0.28499999999999998</v>
      </c>
      <c r="Y17" s="52">
        <v>3.3149999999999999</v>
      </c>
      <c r="Z17" s="52">
        <v>0.52500000000000002</v>
      </c>
      <c r="AA17" s="52">
        <v>10.11</v>
      </c>
      <c r="AB17" s="52">
        <v>39.704999999999998</v>
      </c>
    </row>
    <row r="18" spans="1:28" x14ac:dyDescent="0.25">
      <c r="A18" s="50">
        <v>189</v>
      </c>
      <c r="B18" s="48" t="s">
        <v>84</v>
      </c>
      <c r="C18" s="51" t="s">
        <v>52</v>
      </c>
      <c r="D18" s="52">
        <v>15.6</v>
      </c>
      <c r="E18" s="52">
        <v>33</v>
      </c>
      <c r="F18" s="52">
        <v>6.9</v>
      </c>
      <c r="G18" s="52">
        <v>387.6</v>
      </c>
      <c r="H18" s="52">
        <v>1.6</v>
      </c>
      <c r="I18" s="52">
        <v>0</v>
      </c>
      <c r="J18" s="52">
        <v>0.156</v>
      </c>
      <c r="K18" s="52">
        <v>0.8</v>
      </c>
      <c r="L18" s="52">
        <v>43</v>
      </c>
      <c r="M18" s="52">
        <v>2.2000000000000002</v>
      </c>
      <c r="N18" s="52">
        <v>24.2</v>
      </c>
      <c r="O18" s="52">
        <v>200</v>
      </c>
      <c r="P18" s="51" t="s">
        <v>52</v>
      </c>
      <c r="Q18" s="52">
        <v>15.6</v>
      </c>
      <c r="R18" s="52">
        <v>33</v>
      </c>
      <c r="S18" s="52">
        <v>6.9</v>
      </c>
      <c r="T18" s="52">
        <v>387.6</v>
      </c>
      <c r="U18" s="52">
        <v>1.6</v>
      </c>
      <c r="V18" s="52">
        <v>0</v>
      </c>
      <c r="W18" s="52">
        <v>0.156</v>
      </c>
      <c r="X18" s="52">
        <v>0.8</v>
      </c>
      <c r="Y18" s="52">
        <v>43</v>
      </c>
      <c r="Z18" s="52">
        <v>2.2000000000000002</v>
      </c>
      <c r="AA18" s="52">
        <v>24.2</v>
      </c>
      <c r="AB18" s="52">
        <v>200</v>
      </c>
    </row>
    <row r="19" spans="1:28" x14ac:dyDescent="0.25">
      <c r="A19" s="50">
        <v>531</v>
      </c>
      <c r="B19" s="62" t="s">
        <v>91</v>
      </c>
      <c r="C19" s="75">
        <v>200</v>
      </c>
      <c r="D19" s="62">
        <v>1</v>
      </c>
      <c r="E19" s="62">
        <v>0.2</v>
      </c>
      <c r="F19" s="62">
        <v>20.2</v>
      </c>
      <c r="G19" s="62">
        <v>92</v>
      </c>
      <c r="H19" s="62">
        <v>4</v>
      </c>
      <c r="I19" s="62">
        <v>0</v>
      </c>
      <c r="J19" s="62">
        <v>0.02</v>
      </c>
      <c r="K19" s="62">
        <v>0</v>
      </c>
      <c r="L19" s="62">
        <v>14</v>
      </c>
      <c r="M19" s="62">
        <v>2.8</v>
      </c>
      <c r="N19" s="62">
        <v>8</v>
      </c>
      <c r="O19" s="62">
        <v>14</v>
      </c>
      <c r="P19" s="75">
        <v>200</v>
      </c>
      <c r="Q19" s="62">
        <v>1</v>
      </c>
      <c r="R19" s="62">
        <v>0.2</v>
      </c>
      <c r="S19" s="62">
        <v>20.2</v>
      </c>
      <c r="T19" s="62">
        <v>92</v>
      </c>
      <c r="U19" s="62">
        <v>4</v>
      </c>
      <c r="V19" s="62">
        <v>0</v>
      </c>
      <c r="W19" s="62">
        <v>0.02</v>
      </c>
      <c r="X19" s="62">
        <v>0</v>
      </c>
      <c r="Y19" s="62">
        <v>14</v>
      </c>
      <c r="Z19" s="62">
        <v>2.8</v>
      </c>
      <c r="AA19" s="62">
        <v>8</v>
      </c>
      <c r="AB19" s="62">
        <v>14</v>
      </c>
    </row>
    <row r="20" spans="1:28" x14ac:dyDescent="0.25">
      <c r="A20" s="6">
        <v>114</v>
      </c>
      <c r="B20" s="50" t="s">
        <v>18</v>
      </c>
      <c r="C20" s="51">
        <v>40</v>
      </c>
      <c r="D20" s="56">
        <v>3</v>
      </c>
      <c r="E20" s="56">
        <v>0.3</v>
      </c>
      <c r="F20" s="56">
        <v>20</v>
      </c>
      <c r="G20" s="56">
        <v>94</v>
      </c>
      <c r="H20" s="56">
        <v>0</v>
      </c>
      <c r="I20" s="56">
        <v>0</v>
      </c>
      <c r="J20" s="56">
        <v>4.3999999999999997E-2</v>
      </c>
      <c r="K20" s="56">
        <v>0</v>
      </c>
      <c r="L20" s="56">
        <v>8</v>
      </c>
      <c r="M20" s="56">
        <v>0.4</v>
      </c>
      <c r="N20" s="56">
        <v>13.6</v>
      </c>
      <c r="O20" s="56">
        <v>30.4</v>
      </c>
      <c r="P20" s="51">
        <v>50</v>
      </c>
      <c r="Q20" s="52">
        <v>3.8</v>
      </c>
      <c r="R20" s="50">
        <v>0.36</v>
      </c>
      <c r="S20" s="50">
        <v>24</v>
      </c>
      <c r="T20" s="50">
        <v>117.5</v>
      </c>
      <c r="U20" s="50">
        <v>0</v>
      </c>
      <c r="V20" s="50">
        <v>0</v>
      </c>
      <c r="W20" s="50">
        <v>5.5E-2</v>
      </c>
      <c r="X20" s="50">
        <v>0</v>
      </c>
      <c r="Y20" s="50">
        <v>10</v>
      </c>
      <c r="Z20" s="50">
        <v>0.55000000000000004</v>
      </c>
      <c r="AA20" s="50">
        <v>17</v>
      </c>
      <c r="AB20" s="50">
        <v>38</v>
      </c>
    </row>
    <row r="21" spans="1:28" x14ac:dyDescent="0.25">
      <c r="A21" s="6"/>
      <c r="B21" s="8" t="s">
        <v>15</v>
      </c>
      <c r="C21" s="7"/>
      <c r="D21" s="17">
        <f>SUM(D16:D20)</f>
        <v>28.805</v>
      </c>
      <c r="E21" s="17">
        <f t="shared" ref="E21:O21" si="3">SUM(E16:E20)</f>
        <v>44.664999999999999</v>
      </c>
      <c r="F21" s="17">
        <f t="shared" si="3"/>
        <v>113.27500000000001</v>
      </c>
      <c r="G21" s="17">
        <f t="shared" si="3"/>
        <v>925.34</v>
      </c>
      <c r="H21" s="17">
        <f t="shared" si="3"/>
        <v>15.795</v>
      </c>
      <c r="I21" s="17">
        <f t="shared" si="3"/>
        <v>15.44</v>
      </c>
      <c r="J21" s="17">
        <f t="shared" si="3"/>
        <v>0.33</v>
      </c>
      <c r="K21" s="17">
        <f t="shared" si="3"/>
        <v>1.165</v>
      </c>
      <c r="L21" s="17">
        <f t="shared" si="3"/>
        <v>91.515000000000001</v>
      </c>
      <c r="M21" s="17">
        <f t="shared" si="3"/>
        <v>7.8449999999999998</v>
      </c>
      <c r="N21" s="17">
        <f t="shared" si="3"/>
        <v>84.07</v>
      </c>
      <c r="O21" s="17">
        <f t="shared" si="3"/>
        <v>392.98499999999996</v>
      </c>
      <c r="P21" s="21"/>
      <c r="Q21" s="18">
        <f>SUM(Q16:Q20)</f>
        <v>29.985000000000003</v>
      </c>
      <c r="R21" s="18">
        <f t="shared" ref="R21:AB21" si="4">SUM(R16:R20)</f>
        <v>45.844999999999999</v>
      </c>
      <c r="S21" s="18">
        <f t="shared" si="4"/>
        <v>108.375</v>
      </c>
      <c r="T21" s="18">
        <f>T15+T16+T17+T18+T19+T20</f>
        <v>1079.0900000000001</v>
      </c>
      <c r="U21" s="18">
        <f t="shared" si="4"/>
        <v>13.495000000000001</v>
      </c>
      <c r="V21" s="18">
        <f t="shared" si="4"/>
        <v>19.3</v>
      </c>
      <c r="W21" s="18">
        <f t="shared" si="4"/>
        <v>0.36100000000000004</v>
      </c>
      <c r="X21" s="18">
        <f t="shared" si="4"/>
        <v>1.1850000000000001</v>
      </c>
      <c r="Y21" s="18">
        <f t="shared" si="4"/>
        <v>99.314999999999998</v>
      </c>
      <c r="Z21" s="18">
        <f t="shared" si="4"/>
        <v>8.4749999999999996</v>
      </c>
      <c r="AA21" s="18">
        <f t="shared" si="4"/>
        <v>94.51</v>
      </c>
      <c r="AB21" s="18">
        <f t="shared" si="4"/>
        <v>427.80500000000001</v>
      </c>
    </row>
    <row r="22" spans="1:28" x14ac:dyDescent="0.25">
      <c r="A22" s="6"/>
      <c r="B22" s="1" t="s">
        <v>16</v>
      </c>
      <c r="C22" s="7"/>
      <c r="D22" s="38">
        <f>D13+D21</f>
        <v>47.864999999999995</v>
      </c>
      <c r="E22" s="38">
        <f t="shared" ref="E22:P22" si="5">E13+E21</f>
        <v>65.375</v>
      </c>
      <c r="F22" s="38">
        <f t="shared" si="5"/>
        <v>195.715</v>
      </c>
      <c r="G22" s="38">
        <f t="shared" si="5"/>
        <v>1550.99</v>
      </c>
      <c r="H22" s="38">
        <f t="shared" si="5"/>
        <v>33.704999999999998</v>
      </c>
      <c r="I22" s="38">
        <f t="shared" si="5"/>
        <v>103.03999999999999</v>
      </c>
      <c r="J22" s="38">
        <f t="shared" si="5"/>
        <v>0.43000000000000005</v>
      </c>
      <c r="K22" s="38">
        <f t="shared" si="5"/>
        <v>1.365</v>
      </c>
      <c r="L22" s="38">
        <f t="shared" si="5"/>
        <v>668.56499999999994</v>
      </c>
      <c r="M22" s="38">
        <f t="shared" si="5"/>
        <v>11.285</v>
      </c>
      <c r="N22" s="38">
        <f t="shared" si="5"/>
        <v>217.04999999999998</v>
      </c>
      <c r="O22" s="38">
        <f t="shared" si="5"/>
        <v>863.41499999999996</v>
      </c>
      <c r="P22" s="38">
        <f t="shared" si="5"/>
        <v>0</v>
      </c>
      <c r="Q22" s="38">
        <f>Q13+Q21</f>
        <v>52.105000000000004</v>
      </c>
      <c r="R22" s="38">
        <f t="shared" ref="R22:AB22" si="6">R13+R21</f>
        <v>68.289999999999992</v>
      </c>
      <c r="S22" s="38">
        <f t="shared" si="6"/>
        <v>203.3475</v>
      </c>
      <c r="T22" s="38">
        <f t="shared" si="6"/>
        <v>1769.1925000000001</v>
      </c>
      <c r="U22" s="38">
        <f t="shared" si="6"/>
        <v>30.740000000000002</v>
      </c>
      <c r="V22" s="38">
        <f t="shared" si="6"/>
        <v>115.55</v>
      </c>
      <c r="W22" s="38">
        <f t="shared" si="6"/>
        <v>0.48600000000000004</v>
      </c>
      <c r="X22" s="38">
        <f t="shared" si="6"/>
        <v>1.4100000000000001</v>
      </c>
      <c r="Y22" s="38">
        <f t="shared" si="6"/>
        <v>729.21500000000015</v>
      </c>
      <c r="Z22" s="38">
        <f t="shared" si="6"/>
        <v>12.120000000000001</v>
      </c>
      <c r="AA22" s="38">
        <f t="shared" si="6"/>
        <v>246.64500000000004</v>
      </c>
      <c r="AB22" s="38">
        <f t="shared" si="6"/>
        <v>962.06999999999994</v>
      </c>
    </row>
    <row r="23" spans="1:28" x14ac:dyDescent="0.25">
      <c r="B23" s="3"/>
      <c r="C23" s="3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5">
      <c r="B25" s="3"/>
      <c r="C25" s="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2:28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2:28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8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2:28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2:28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2:28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2:28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2:28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2:28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2:28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28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2:28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2:28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2:28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2:28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2:28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2:28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2:28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2:28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2:28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2:28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2:28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2:28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2:28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2:28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2:28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2:28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2:28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2:28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2:28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2:28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2:28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2:28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2:28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2:28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2:28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2:28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2:28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2:28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2:28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2:28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2:28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2:28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2:28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2:28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2:28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2:28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2:28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2:28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2:28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2:28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2:28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2:28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2:28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2:28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2:28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2:28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2:28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2:28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2:28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2:28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2:28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2:28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2:28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2:28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2:28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2:28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2:28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2:28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2:28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2:28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2:28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2:28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2:28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2:28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2:28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2:28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2:28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2:28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2:28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2:28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2:28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2:28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2:28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2:28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2:28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2:28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2:28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2:28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2:28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2:28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2:28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2:2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2:2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2:2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2:2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2:2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2:2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2:2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</sheetData>
  <mergeCells count="6">
    <mergeCell ref="Y5:AB5"/>
    <mergeCell ref="D5:G5"/>
    <mergeCell ref="Q5:T5"/>
    <mergeCell ref="H5:K5"/>
    <mergeCell ref="L5:O5"/>
    <mergeCell ref="U5:X5"/>
  </mergeCells>
  <pageMargins left="0.98425196850393704" right="0.98425196850393704" top="0.39370078740157483" bottom="0.39370078740157483" header="0.19685039370078741" footer="0.19685039370078741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topLeftCell="A4" workbookViewId="0">
      <selection activeCell="G7" sqref="G7"/>
    </sheetView>
  </sheetViews>
  <sheetFormatPr defaultRowHeight="15" x14ac:dyDescent="0.25"/>
  <cols>
    <col min="1" max="1" width="11.140625" customWidth="1"/>
    <col min="2" max="2" width="34.5703125" customWidth="1"/>
    <col min="3" max="3" width="7" customWidth="1"/>
    <col min="4" max="6" width="3.42578125" customWidth="1"/>
    <col min="7" max="7" width="4.140625" customWidth="1"/>
    <col min="8" max="12" width="3.42578125" customWidth="1"/>
    <col min="13" max="13" width="3.85546875" customWidth="1"/>
    <col min="14" max="14" width="3.42578125" customWidth="1"/>
    <col min="15" max="15" width="5.7109375" customWidth="1"/>
    <col min="16" max="16" width="8.28515625" customWidth="1"/>
    <col min="17" max="17" width="4" customWidth="1"/>
    <col min="18" max="19" width="3.42578125" customWidth="1"/>
    <col min="20" max="20" width="4.28515625" customWidth="1"/>
    <col min="21" max="22" width="3.42578125" customWidth="1"/>
    <col min="23" max="23" width="3.5703125" customWidth="1"/>
    <col min="24" max="24" width="3" customWidth="1"/>
    <col min="25" max="25" width="4.5703125" customWidth="1"/>
    <col min="26" max="27" width="3.7109375" customWidth="1"/>
    <col min="28" max="28" width="5.28515625" customWidth="1"/>
  </cols>
  <sheetData>
    <row r="1" spans="1:28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8" x14ac:dyDescent="0.25">
      <c r="B2" s="84" t="s">
        <v>74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8" x14ac:dyDescent="0.25">
      <c r="A3" s="15"/>
      <c r="B3" s="24" t="s">
        <v>75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4"/>
      <c r="O3" s="23"/>
      <c r="P3" s="23"/>
      <c r="Q3" s="23"/>
      <c r="R3" s="23"/>
      <c r="S3" s="23"/>
      <c r="T3" s="23"/>
      <c r="U3" s="23"/>
      <c r="V3" s="23"/>
    </row>
    <row r="4" spans="1:28" ht="12.75" customHeight="1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4"/>
      <c r="O4" s="23"/>
      <c r="P4" s="23"/>
      <c r="Q4" s="23"/>
      <c r="R4" s="23"/>
      <c r="S4" s="23"/>
      <c r="T4" s="23"/>
      <c r="U4" s="23"/>
      <c r="V4" s="23"/>
    </row>
    <row r="5" spans="1:28" ht="12.75" customHeight="1" x14ac:dyDescent="0.25">
      <c r="A5" s="6" t="s">
        <v>71</v>
      </c>
      <c r="B5" s="1" t="s">
        <v>0</v>
      </c>
      <c r="C5" s="68" t="s">
        <v>33</v>
      </c>
      <c r="D5" s="92" t="s">
        <v>13</v>
      </c>
      <c r="E5" s="93"/>
      <c r="F5" s="93"/>
      <c r="G5" s="94"/>
      <c r="H5" s="91" t="s">
        <v>1</v>
      </c>
      <c r="I5" s="91"/>
      <c r="J5" s="91"/>
      <c r="K5" s="91"/>
      <c r="L5" s="91" t="s">
        <v>14</v>
      </c>
      <c r="M5" s="91"/>
      <c r="N5" s="91"/>
      <c r="O5" s="91"/>
      <c r="P5" s="68" t="s">
        <v>34</v>
      </c>
      <c r="Q5" s="92" t="s">
        <v>13</v>
      </c>
      <c r="R5" s="93"/>
      <c r="S5" s="93"/>
      <c r="T5" s="94"/>
      <c r="U5" s="91" t="s">
        <v>1</v>
      </c>
      <c r="V5" s="91"/>
      <c r="W5" s="91"/>
      <c r="X5" s="91"/>
      <c r="Y5" s="91" t="s">
        <v>14</v>
      </c>
      <c r="Z5" s="91"/>
      <c r="AA5" s="91"/>
      <c r="AB5" s="91"/>
    </row>
    <row r="6" spans="1:28" ht="12" customHeight="1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35</v>
      </c>
      <c r="J6" s="1" t="s">
        <v>6</v>
      </c>
      <c r="K6" s="1" t="s">
        <v>36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35</v>
      </c>
      <c r="W6" s="1" t="s">
        <v>6</v>
      </c>
      <c r="X6" s="1" t="s">
        <v>36</v>
      </c>
      <c r="Y6" s="1" t="s">
        <v>8</v>
      </c>
      <c r="Z6" s="1" t="s">
        <v>12</v>
      </c>
      <c r="AA6" s="1" t="s">
        <v>37</v>
      </c>
      <c r="AB6" s="1" t="s">
        <v>38</v>
      </c>
    </row>
    <row r="7" spans="1:28" x14ac:dyDescent="0.25">
      <c r="A7" s="50">
        <v>104</v>
      </c>
      <c r="B7" s="48" t="s">
        <v>89</v>
      </c>
      <c r="C7" s="51">
        <v>205</v>
      </c>
      <c r="D7" s="52">
        <v>8.1</v>
      </c>
      <c r="E7" s="52">
        <v>7.1</v>
      </c>
      <c r="F7" s="52">
        <v>26.2</v>
      </c>
      <c r="G7" s="52">
        <v>241.11</v>
      </c>
      <c r="H7" s="52">
        <v>0.28999999999999998</v>
      </c>
      <c r="I7" s="52">
        <v>0.01</v>
      </c>
      <c r="J7" s="52">
        <v>0.06</v>
      </c>
      <c r="K7" s="52">
        <v>0.14000000000000001</v>
      </c>
      <c r="L7" s="52">
        <v>108.89</v>
      </c>
      <c r="M7" s="52">
        <v>0.88</v>
      </c>
      <c r="N7" s="52">
        <v>20.59</v>
      </c>
      <c r="O7" s="52">
        <v>104.48</v>
      </c>
      <c r="P7" s="51">
        <v>255</v>
      </c>
      <c r="Q7" s="52">
        <v>8.25</v>
      </c>
      <c r="R7" s="52">
        <v>10.37</v>
      </c>
      <c r="S7" s="52">
        <v>43.75</v>
      </c>
      <c r="T7" s="52">
        <v>300.98</v>
      </c>
      <c r="U7" s="52">
        <v>0.38</v>
      </c>
      <c r="V7" s="52">
        <v>0</v>
      </c>
      <c r="W7" s="52">
        <v>0.125</v>
      </c>
      <c r="X7" s="52">
        <v>0.1</v>
      </c>
      <c r="Y7" s="52">
        <v>136.25</v>
      </c>
      <c r="Z7" s="52">
        <v>1.1000000000000001</v>
      </c>
      <c r="AA7" s="52">
        <v>26.25</v>
      </c>
      <c r="AB7" s="52">
        <v>130</v>
      </c>
    </row>
    <row r="8" spans="1:28" x14ac:dyDescent="0.25">
      <c r="A8" s="50">
        <v>287</v>
      </c>
      <c r="B8" s="48" t="s">
        <v>27</v>
      </c>
      <c r="C8" s="49">
        <v>200</v>
      </c>
      <c r="D8" s="52">
        <v>3</v>
      </c>
      <c r="E8" s="52">
        <v>3</v>
      </c>
      <c r="F8" s="52">
        <v>13</v>
      </c>
      <c r="G8" s="52">
        <v>108.69</v>
      </c>
      <c r="H8" s="52">
        <v>2.8</v>
      </c>
      <c r="I8" s="52">
        <v>8.4</v>
      </c>
      <c r="J8" s="52">
        <v>0.1</v>
      </c>
      <c r="K8" s="52">
        <v>0.1</v>
      </c>
      <c r="L8" s="52">
        <v>121</v>
      </c>
      <c r="M8" s="52">
        <v>0.1</v>
      </c>
      <c r="N8" s="52">
        <v>15</v>
      </c>
      <c r="O8" s="52">
        <v>91</v>
      </c>
      <c r="P8" s="49">
        <v>200</v>
      </c>
      <c r="Q8" s="52">
        <v>1.4</v>
      </c>
      <c r="R8" s="52">
        <v>1.6</v>
      </c>
      <c r="S8" s="52">
        <v>17</v>
      </c>
      <c r="T8" s="52">
        <v>89.32</v>
      </c>
      <c r="U8" s="52">
        <v>2.8</v>
      </c>
      <c r="V8" s="52">
        <v>8.4</v>
      </c>
      <c r="W8" s="52">
        <v>0.1</v>
      </c>
      <c r="X8" s="52">
        <v>0.1</v>
      </c>
      <c r="Y8" s="52">
        <v>119</v>
      </c>
      <c r="Z8" s="52">
        <v>0.1</v>
      </c>
      <c r="AA8" s="52">
        <v>15.1</v>
      </c>
      <c r="AB8" s="52">
        <v>79.2</v>
      </c>
    </row>
    <row r="9" spans="1:28" x14ac:dyDescent="0.25">
      <c r="A9" s="50">
        <v>114</v>
      </c>
      <c r="B9" s="48" t="s">
        <v>18</v>
      </c>
      <c r="C9" s="53">
        <v>40</v>
      </c>
      <c r="D9" s="52">
        <v>3</v>
      </c>
      <c r="E9" s="52">
        <v>0</v>
      </c>
      <c r="F9" s="52">
        <v>20</v>
      </c>
      <c r="G9" s="52">
        <v>94</v>
      </c>
      <c r="H9" s="52">
        <v>0</v>
      </c>
      <c r="I9" s="52">
        <v>0</v>
      </c>
      <c r="J9" s="52">
        <v>0</v>
      </c>
      <c r="K9" s="52">
        <v>0</v>
      </c>
      <c r="L9" s="52">
        <v>8.6999999999999993</v>
      </c>
      <c r="M9" s="52">
        <v>0.4</v>
      </c>
      <c r="N9" s="52">
        <v>13.2</v>
      </c>
      <c r="O9" s="52">
        <v>30.6</v>
      </c>
      <c r="P9" s="49">
        <v>50</v>
      </c>
      <c r="Q9" s="55">
        <v>4</v>
      </c>
      <c r="R9" s="55">
        <v>0.5</v>
      </c>
      <c r="S9" s="55">
        <v>24</v>
      </c>
      <c r="T9" s="55">
        <v>117.5</v>
      </c>
      <c r="U9" s="55">
        <v>0</v>
      </c>
      <c r="V9" s="55">
        <v>0</v>
      </c>
      <c r="W9" s="55">
        <v>0</v>
      </c>
      <c r="X9" s="55">
        <v>0</v>
      </c>
      <c r="Y9" s="55">
        <v>11</v>
      </c>
      <c r="Z9" s="55">
        <v>0.5</v>
      </c>
      <c r="AA9" s="55">
        <v>17</v>
      </c>
      <c r="AB9" s="55">
        <v>38</v>
      </c>
    </row>
    <row r="10" spans="1:28" x14ac:dyDescent="0.25">
      <c r="A10" s="50">
        <v>366</v>
      </c>
      <c r="B10" s="48" t="s">
        <v>118</v>
      </c>
      <c r="C10" s="53">
        <v>20</v>
      </c>
      <c r="D10" s="52">
        <v>2</v>
      </c>
      <c r="E10" s="52">
        <v>2</v>
      </c>
      <c r="F10" s="52">
        <v>0</v>
      </c>
      <c r="G10" s="52">
        <v>51.6</v>
      </c>
      <c r="H10" s="52">
        <v>0</v>
      </c>
      <c r="I10" s="52">
        <v>19</v>
      </c>
      <c r="J10" s="52">
        <v>0</v>
      </c>
      <c r="K10" s="52">
        <v>0</v>
      </c>
      <c r="L10" s="52">
        <v>142.5</v>
      </c>
      <c r="M10" s="52">
        <v>0</v>
      </c>
      <c r="N10" s="52">
        <v>6.8</v>
      </c>
      <c r="O10" s="52">
        <v>84.5</v>
      </c>
      <c r="P10" s="53">
        <v>20</v>
      </c>
      <c r="Q10" s="52">
        <v>3.9</v>
      </c>
      <c r="R10" s="52">
        <v>3.9</v>
      </c>
      <c r="S10" s="52">
        <v>0</v>
      </c>
      <c r="T10" s="52">
        <v>51.6</v>
      </c>
      <c r="U10" s="52">
        <v>0</v>
      </c>
      <c r="V10" s="52">
        <v>19</v>
      </c>
      <c r="W10" s="52">
        <v>0</v>
      </c>
      <c r="X10" s="52">
        <v>0</v>
      </c>
      <c r="Y10" s="52">
        <v>142.5</v>
      </c>
      <c r="Z10" s="52">
        <v>0</v>
      </c>
      <c r="AA10" s="52">
        <v>6.8</v>
      </c>
      <c r="AB10" s="52">
        <v>84.5</v>
      </c>
    </row>
    <row r="11" spans="1:28" x14ac:dyDescent="0.25">
      <c r="A11" s="50">
        <v>365</v>
      </c>
      <c r="B11" s="48" t="s">
        <v>17</v>
      </c>
      <c r="C11" s="53">
        <v>10</v>
      </c>
      <c r="D11" s="52">
        <v>0</v>
      </c>
      <c r="E11" s="52">
        <v>7</v>
      </c>
      <c r="F11" s="52">
        <v>0</v>
      </c>
      <c r="G11" s="52">
        <v>74.8</v>
      </c>
      <c r="H11" s="52">
        <v>0</v>
      </c>
      <c r="I11" s="52">
        <v>34</v>
      </c>
      <c r="J11" s="52">
        <v>0</v>
      </c>
      <c r="K11" s="52">
        <v>0</v>
      </c>
      <c r="L11" s="52">
        <v>1.2</v>
      </c>
      <c r="M11" s="52">
        <v>0.02</v>
      </c>
      <c r="N11" s="52">
        <v>0</v>
      </c>
      <c r="O11" s="52">
        <v>1.6</v>
      </c>
      <c r="P11" s="53">
        <v>10</v>
      </c>
      <c r="Q11" s="52">
        <v>0.05</v>
      </c>
      <c r="R11" s="52">
        <v>7.2</v>
      </c>
      <c r="S11" s="52">
        <v>0.08</v>
      </c>
      <c r="T11" s="52">
        <v>74.8</v>
      </c>
      <c r="U11" s="52">
        <v>0</v>
      </c>
      <c r="V11" s="52">
        <v>34</v>
      </c>
      <c r="W11" s="52">
        <v>0</v>
      </c>
      <c r="X11" s="52">
        <v>0</v>
      </c>
      <c r="Y11" s="52">
        <v>1.2</v>
      </c>
      <c r="Z11" s="52">
        <v>0.02</v>
      </c>
      <c r="AA11" s="52">
        <v>0</v>
      </c>
      <c r="AB11" s="52">
        <v>1.6</v>
      </c>
    </row>
    <row r="12" spans="1:28" x14ac:dyDescent="0.25">
      <c r="A12" s="50">
        <v>118</v>
      </c>
      <c r="B12" s="48" t="s">
        <v>62</v>
      </c>
      <c r="C12" s="49">
        <v>100</v>
      </c>
      <c r="D12" s="52">
        <v>3</v>
      </c>
      <c r="E12" s="52">
        <v>0</v>
      </c>
      <c r="F12" s="52">
        <v>20</v>
      </c>
      <c r="G12" s="52">
        <v>122.5</v>
      </c>
      <c r="H12" s="52">
        <v>29.5</v>
      </c>
      <c r="I12" s="52">
        <v>0</v>
      </c>
      <c r="J12" s="52">
        <v>0</v>
      </c>
      <c r="K12" s="52">
        <v>0</v>
      </c>
      <c r="L12" s="52">
        <v>139.75</v>
      </c>
      <c r="M12" s="52">
        <v>2.75</v>
      </c>
      <c r="N12" s="52">
        <v>22.5</v>
      </c>
      <c r="O12" s="52">
        <v>27.5</v>
      </c>
      <c r="P12" s="49">
        <v>180</v>
      </c>
      <c r="Q12" s="52">
        <v>0.9</v>
      </c>
      <c r="R12" s="52">
        <v>0.9</v>
      </c>
      <c r="S12" s="52">
        <v>22.5</v>
      </c>
      <c r="T12" s="52">
        <v>112.5</v>
      </c>
      <c r="U12" s="52">
        <v>25.5</v>
      </c>
      <c r="V12" s="52">
        <v>0</v>
      </c>
      <c r="W12" s="52">
        <v>0</v>
      </c>
      <c r="X12" s="52">
        <v>0</v>
      </c>
      <c r="Y12" s="52">
        <v>119.75</v>
      </c>
      <c r="Z12" s="52">
        <v>2.15</v>
      </c>
      <c r="AA12" s="52">
        <v>20.5</v>
      </c>
      <c r="AB12" s="52">
        <v>25.5</v>
      </c>
    </row>
    <row r="13" spans="1:28" ht="12.75" customHeight="1" x14ac:dyDescent="0.25">
      <c r="A13" s="6"/>
      <c r="B13" s="8" t="s">
        <v>15</v>
      </c>
      <c r="C13" s="49"/>
      <c r="D13" s="16">
        <f t="shared" ref="D13:O13" si="0">SUM(D7:D11)</f>
        <v>16.100000000000001</v>
      </c>
      <c r="E13" s="16">
        <f t="shared" si="0"/>
        <v>19.100000000000001</v>
      </c>
      <c r="F13" s="16">
        <f t="shared" si="0"/>
        <v>59.2</v>
      </c>
      <c r="G13" s="16">
        <f t="shared" si="0"/>
        <v>570.20000000000005</v>
      </c>
      <c r="H13" s="16">
        <f t="shared" si="0"/>
        <v>3.09</v>
      </c>
      <c r="I13" s="16">
        <f t="shared" si="0"/>
        <v>61.41</v>
      </c>
      <c r="J13" s="16">
        <f t="shared" si="0"/>
        <v>0.16</v>
      </c>
      <c r="K13" s="16">
        <f t="shared" si="0"/>
        <v>0.24000000000000002</v>
      </c>
      <c r="L13" s="16">
        <f t="shared" si="0"/>
        <v>382.28999999999996</v>
      </c>
      <c r="M13" s="16">
        <f t="shared" si="0"/>
        <v>1.4</v>
      </c>
      <c r="N13" s="16">
        <f t="shared" si="0"/>
        <v>55.59</v>
      </c>
      <c r="O13" s="16">
        <f t="shared" si="0"/>
        <v>312.18000000000006</v>
      </c>
      <c r="P13" s="16"/>
      <c r="Q13" s="16">
        <f t="shared" ref="Q13:AB13" si="1">SUM(Q7:Q11)</f>
        <v>17.600000000000001</v>
      </c>
      <c r="R13" s="16">
        <f t="shared" si="1"/>
        <v>23.569999999999997</v>
      </c>
      <c r="S13" s="16">
        <f t="shared" si="1"/>
        <v>84.83</v>
      </c>
      <c r="T13" s="16">
        <f t="shared" si="1"/>
        <v>634.19999999999993</v>
      </c>
      <c r="U13" s="16">
        <f t="shared" si="1"/>
        <v>3.1799999999999997</v>
      </c>
      <c r="V13" s="16">
        <f t="shared" si="1"/>
        <v>61.4</v>
      </c>
      <c r="W13" s="16">
        <f t="shared" si="1"/>
        <v>0.22500000000000001</v>
      </c>
      <c r="X13" s="16">
        <f t="shared" si="1"/>
        <v>0.2</v>
      </c>
      <c r="Y13" s="16">
        <f t="shared" si="1"/>
        <v>409.95</v>
      </c>
      <c r="Z13" s="16">
        <f t="shared" si="1"/>
        <v>1.7200000000000002</v>
      </c>
      <c r="AA13" s="16">
        <f t="shared" si="1"/>
        <v>65.150000000000006</v>
      </c>
      <c r="AB13" s="16">
        <f t="shared" si="1"/>
        <v>333.3</v>
      </c>
    </row>
    <row r="14" spans="1:28" ht="12" customHeight="1" x14ac:dyDescent="0.25">
      <c r="A14" s="6"/>
      <c r="B14" s="5" t="s">
        <v>9</v>
      </c>
      <c r="C14" s="44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44"/>
      <c r="Q14" s="62"/>
      <c r="R14" s="62"/>
      <c r="S14" s="62"/>
      <c r="T14" s="62"/>
      <c r="U14" s="62"/>
      <c r="V14" s="62"/>
      <c r="W14" s="43"/>
      <c r="X14" s="43"/>
      <c r="Y14" s="43"/>
      <c r="Z14" s="43"/>
      <c r="AA14" s="43"/>
      <c r="AB14" s="43"/>
    </row>
    <row r="15" spans="1:28" ht="24" customHeight="1" x14ac:dyDescent="0.25">
      <c r="A15" s="50">
        <v>53</v>
      </c>
      <c r="B15" s="60" t="s">
        <v>116</v>
      </c>
      <c r="C15" s="49">
        <v>100</v>
      </c>
      <c r="D15" s="52">
        <v>1</v>
      </c>
      <c r="E15" s="52">
        <v>4</v>
      </c>
      <c r="F15" s="52">
        <v>8</v>
      </c>
      <c r="G15" s="52">
        <v>88.76</v>
      </c>
      <c r="H15" s="52">
        <v>2.9</v>
      </c>
      <c r="I15" s="52">
        <v>0</v>
      </c>
      <c r="J15" s="52">
        <v>0</v>
      </c>
      <c r="K15" s="52">
        <v>2.4</v>
      </c>
      <c r="L15" s="52">
        <v>22</v>
      </c>
      <c r="M15" s="52">
        <v>0.9</v>
      </c>
      <c r="N15" s="52">
        <v>23</v>
      </c>
      <c r="O15" s="19">
        <v>24.57</v>
      </c>
      <c r="P15" s="49">
        <v>110</v>
      </c>
      <c r="Q15" s="52">
        <v>1.3</v>
      </c>
      <c r="R15" s="52">
        <v>10</v>
      </c>
      <c r="S15" s="52">
        <v>7.8</v>
      </c>
      <c r="T15" s="52">
        <v>126.8</v>
      </c>
      <c r="U15" s="52">
        <v>4.2</v>
      </c>
      <c r="V15" s="52">
        <v>0</v>
      </c>
      <c r="W15" s="52">
        <v>0</v>
      </c>
      <c r="X15" s="52">
        <v>3.4</v>
      </c>
      <c r="Y15" s="52">
        <v>32</v>
      </c>
      <c r="Z15" s="52">
        <v>1.3</v>
      </c>
      <c r="AA15" s="52">
        <v>32.81</v>
      </c>
      <c r="AB15" s="19">
        <v>35.1</v>
      </c>
    </row>
    <row r="16" spans="1:28" ht="25.5" customHeight="1" x14ac:dyDescent="0.25">
      <c r="A16" s="50">
        <v>153</v>
      </c>
      <c r="B16" s="47" t="s">
        <v>117</v>
      </c>
      <c r="C16" s="40">
        <v>200</v>
      </c>
      <c r="D16" s="62">
        <v>5</v>
      </c>
      <c r="E16" s="62">
        <v>3</v>
      </c>
      <c r="F16" s="62">
        <v>18.84</v>
      </c>
      <c r="G16" s="62">
        <v>133</v>
      </c>
      <c r="H16" s="62">
        <v>6.2</v>
      </c>
      <c r="I16" s="62">
        <v>0.2</v>
      </c>
      <c r="J16" s="62">
        <v>0</v>
      </c>
      <c r="K16" s="62">
        <v>0.5</v>
      </c>
      <c r="L16" s="62">
        <v>45</v>
      </c>
      <c r="M16" s="62">
        <v>1.1000000000000001</v>
      </c>
      <c r="N16" s="62">
        <v>34</v>
      </c>
      <c r="O16" s="62">
        <v>110</v>
      </c>
      <c r="P16" s="40">
        <v>250</v>
      </c>
      <c r="Q16" s="62">
        <v>9.23</v>
      </c>
      <c r="R16" s="62">
        <v>5.23</v>
      </c>
      <c r="S16" s="62">
        <v>24</v>
      </c>
      <c r="T16" s="62">
        <v>166.25</v>
      </c>
      <c r="U16" s="62">
        <v>7.8</v>
      </c>
      <c r="V16" s="62">
        <v>2</v>
      </c>
      <c r="W16" s="62">
        <v>0</v>
      </c>
      <c r="X16" s="62">
        <v>0.6</v>
      </c>
      <c r="Y16" s="62">
        <v>56</v>
      </c>
      <c r="Z16" s="62">
        <v>1.4</v>
      </c>
      <c r="AA16" s="62">
        <v>42</v>
      </c>
      <c r="AB16" s="62">
        <v>138</v>
      </c>
    </row>
    <row r="17" spans="1:28" ht="22.5" customHeight="1" x14ac:dyDescent="0.25">
      <c r="A17" s="6">
        <v>108</v>
      </c>
      <c r="B17" s="47" t="s">
        <v>93</v>
      </c>
      <c r="C17" s="44" t="s">
        <v>110</v>
      </c>
      <c r="D17" s="62">
        <v>10</v>
      </c>
      <c r="E17" s="62">
        <v>15</v>
      </c>
      <c r="F17" s="62">
        <v>4</v>
      </c>
      <c r="G17" s="62">
        <v>194</v>
      </c>
      <c r="H17" s="62">
        <v>0.7</v>
      </c>
      <c r="I17" s="62">
        <v>0</v>
      </c>
      <c r="J17" s="62">
        <v>0.1</v>
      </c>
      <c r="K17" s="62">
        <v>0.5</v>
      </c>
      <c r="L17" s="62">
        <v>27</v>
      </c>
      <c r="M17" s="62">
        <v>2.2000000000000002</v>
      </c>
      <c r="N17" s="62">
        <v>25</v>
      </c>
      <c r="O17" s="62">
        <v>159</v>
      </c>
      <c r="P17" s="44" t="s">
        <v>110</v>
      </c>
      <c r="Q17" s="62">
        <v>15</v>
      </c>
      <c r="R17" s="62">
        <v>13</v>
      </c>
      <c r="S17" s="62">
        <v>2.4</v>
      </c>
      <c r="T17" s="62">
        <v>194</v>
      </c>
      <c r="U17" s="62">
        <v>0.7</v>
      </c>
      <c r="V17" s="62">
        <v>0</v>
      </c>
      <c r="W17" s="62">
        <v>0.1</v>
      </c>
      <c r="X17" s="62">
        <v>0.5</v>
      </c>
      <c r="Y17" s="62">
        <v>27</v>
      </c>
      <c r="Z17" s="62">
        <v>2.2000000000000002</v>
      </c>
      <c r="AA17" s="62">
        <v>25</v>
      </c>
      <c r="AB17" s="62">
        <v>159</v>
      </c>
    </row>
    <row r="18" spans="1:28" x14ac:dyDescent="0.25">
      <c r="A18" s="50">
        <v>227</v>
      </c>
      <c r="B18" s="50" t="s">
        <v>50</v>
      </c>
      <c r="C18" s="57">
        <v>180</v>
      </c>
      <c r="D18" s="52">
        <v>6</v>
      </c>
      <c r="E18" s="52">
        <v>4</v>
      </c>
      <c r="F18" s="52">
        <v>35</v>
      </c>
      <c r="G18" s="52">
        <v>234.4</v>
      </c>
      <c r="H18" s="52">
        <v>4.4999999999999998E-2</v>
      </c>
      <c r="I18" s="52">
        <v>0</v>
      </c>
      <c r="J18" s="52">
        <v>0.12</v>
      </c>
      <c r="K18" s="52">
        <v>1.19</v>
      </c>
      <c r="L18" s="52">
        <v>13.68</v>
      </c>
      <c r="M18" s="52">
        <v>1.1000000000000001</v>
      </c>
      <c r="N18" s="52">
        <v>20.88</v>
      </c>
      <c r="O18" s="52">
        <v>56.52</v>
      </c>
      <c r="P18" s="57">
        <v>180</v>
      </c>
      <c r="Q18" s="52">
        <v>6.62</v>
      </c>
      <c r="R18" s="52">
        <v>6.36</v>
      </c>
      <c r="S18" s="52">
        <v>35</v>
      </c>
      <c r="T18" s="52">
        <v>234.4</v>
      </c>
      <c r="U18" s="52">
        <v>4.4999999999999998E-2</v>
      </c>
      <c r="V18" s="52">
        <v>0</v>
      </c>
      <c r="W18" s="52">
        <v>0.12</v>
      </c>
      <c r="X18" s="52">
        <v>1.19</v>
      </c>
      <c r="Y18" s="52">
        <v>13.68</v>
      </c>
      <c r="Z18" s="52">
        <v>1.1000000000000001</v>
      </c>
      <c r="AA18" s="52">
        <v>20.88</v>
      </c>
      <c r="AB18" s="52">
        <v>56.52</v>
      </c>
    </row>
    <row r="19" spans="1:28" x14ac:dyDescent="0.25">
      <c r="A19" s="50">
        <v>114</v>
      </c>
      <c r="B19" s="48" t="s">
        <v>18</v>
      </c>
      <c r="C19" s="53">
        <v>40</v>
      </c>
      <c r="D19" s="52">
        <v>4</v>
      </c>
      <c r="E19" s="52">
        <v>4</v>
      </c>
      <c r="F19" s="52">
        <v>20</v>
      </c>
      <c r="G19" s="52">
        <v>94</v>
      </c>
      <c r="H19" s="52">
        <v>0</v>
      </c>
      <c r="I19" s="52">
        <v>0</v>
      </c>
      <c r="J19" s="52">
        <v>0</v>
      </c>
      <c r="K19" s="52">
        <v>0</v>
      </c>
      <c r="L19" s="52">
        <v>8.6999999999999993</v>
      </c>
      <c r="M19" s="52">
        <v>0.4</v>
      </c>
      <c r="N19" s="52">
        <v>13.2</v>
      </c>
      <c r="O19" s="52">
        <v>30.6</v>
      </c>
      <c r="P19" s="49">
        <v>50</v>
      </c>
      <c r="Q19" s="55">
        <v>4</v>
      </c>
      <c r="R19" s="55">
        <v>0.5</v>
      </c>
      <c r="S19" s="55">
        <v>24</v>
      </c>
      <c r="T19" s="55">
        <v>117.5</v>
      </c>
      <c r="U19" s="55">
        <v>0</v>
      </c>
      <c r="V19" s="55">
        <v>0</v>
      </c>
      <c r="W19" s="55">
        <v>0</v>
      </c>
      <c r="X19" s="55">
        <v>0</v>
      </c>
      <c r="Y19" s="55">
        <v>11</v>
      </c>
      <c r="Z19" s="55">
        <v>0.5</v>
      </c>
      <c r="AA19" s="55">
        <v>17</v>
      </c>
      <c r="AB19" s="55">
        <v>38</v>
      </c>
    </row>
    <row r="20" spans="1:28" x14ac:dyDescent="0.25">
      <c r="A20" s="46">
        <v>282</v>
      </c>
      <c r="B20" s="48" t="s">
        <v>88</v>
      </c>
      <c r="C20" s="49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49">
        <v>200</v>
      </c>
      <c r="Q20" s="55">
        <v>0.12</v>
      </c>
      <c r="R20" s="55">
        <v>0</v>
      </c>
      <c r="S20" s="55">
        <v>12.04</v>
      </c>
      <c r="T20" s="55">
        <v>48.64</v>
      </c>
      <c r="U20" s="55">
        <v>0</v>
      </c>
      <c r="V20" s="55">
        <v>0</v>
      </c>
      <c r="W20" s="55">
        <v>0</v>
      </c>
      <c r="X20" s="55">
        <v>0</v>
      </c>
      <c r="Y20" s="55">
        <v>11</v>
      </c>
      <c r="Z20" s="55">
        <v>0</v>
      </c>
      <c r="AA20" s="55">
        <v>0.6</v>
      </c>
      <c r="AB20" s="55">
        <v>1.98</v>
      </c>
    </row>
    <row r="21" spans="1:28" x14ac:dyDescent="0.25">
      <c r="A21" s="50">
        <v>273</v>
      </c>
      <c r="B21" s="50" t="s">
        <v>119</v>
      </c>
      <c r="C21" s="51">
        <v>200</v>
      </c>
      <c r="D21" s="52">
        <v>0</v>
      </c>
      <c r="E21" s="52">
        <v>0</v>
      </c>
      <c r="F21" s="52">
        <v>25</v>
      </c>
      <c r="G21" s="52">
        <v>85.07</v>
      </c>
      <c r="H21" s="52">
        <v>29.3</v>
      </c>
      <c r="I21" s="52">
        <v>0</v>
      </c>
      <c r="J21" s="52">
        <v>0.01</v>
      </c>
      <c r="K21" s="52">
        <v>0</v>
      </c>
      <c r="L21" s="52">
        <v>10</v>
      </c>
      <c r="M21" s="52">
        <v>0.3</v>
      </c>
      <c r="N21" s="52">
        <v>4.8899999999999997</v>
      </c>
      <c r="O21" s="52">
        <v>8</v>
      </c>
      <c r="P21" s="51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</row>
    <row r="22" spans="1:28" x14ac:dyDescent="0.25">
      <c r="A22" s="50"/>
      <c r="B22" s="48"/>
      <c r="C22" s="49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4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spans="1:28" ht="12.75" customHeight="1" x14ac:dyDescent="0.25">
      <c r="A23" s="6"/>
      <c r="B23" s="8" t="s">
        <v>15</v>
      </c>
      <c r="C23" s="44"/>
      <c r="D23" s="72">
        <f t="shared" ref="D23:O23" si="2">D15+D16+D17+D18+D20+D21</f>
        <v>22</v>
      </c>
      <c r="E23" s="72">
        <f t="shared" si="2"/>
        <v>26</v>
      </c>
      <c r="F23" s="72">
        <f t="shared" si="2"/>
        <v>90.84</v>
      </c>
      <c r="G23" s="72">
        <f t="shared" si="2"/>
        <v>735.23</v>
      </c>
      <c r="H23" s="72">
        <f t="shared" si="2"/>
        <v>39.144999999999996</v>
      </c>
      <c r="I23" s="72">
        <f t="shared" si="2"/>
        <v>0.2</v>
      </c>
      <c r="J23" s="72">
        <f t="shared" si="2"/>
        <v>0.23</v>
      </c>
      <c r="K23" s="72">
        <f t="shared" si="2"/>
        <v>4.59</v>
      </c>
      <c r="L23" s="72">
        <f t="shared" si="2"/>
        <v>117.68</v>
      </c>
      <c r="M23" s="72">
        <f t="shared" si="2"/>
        <v>5.6000000000000005</v>
      </c>
      <c r="N23" s="72">
        <f t="shared" si="2"/>
        <v>107.77</v>
      </c>
      <c r="O23" s="72">
        <f t="shared" si="2"/>
        <v>358.09</v>
      </c>
      <c r="P23" s="73"/>
      <c r="Q23" s="72">
        <f t="shared" ref="Q23:AB23" si="3">Q15+Q16+Q17+Q18+Q20+Q21</f>
        <v>32.269999999999996</v>
      </c>
      <c r="R23" s="72">
        <f t="shared" si="3"/>
        <v>34.590000000000003</v>
      </c>
      <c r="S23" s="72">
        <f t="shared" si="3"/>
        <v>81.240000000000009</v>
      </c>
      <c r="T23" s="72">
        <f t="shared" si="3"/>
        <v>770.09</v>
      </c>
      <c r="U23" s="72">
        <f t="shared" si="3"/>
        <v>12.744999999999999</v>
      </c>
      <c r="V23" s="72">
        <f t="shared" si="3"/>
        <v>2</v>
      </c>
      <c r="W23" s="72">
        <f t="shared" si="3"/>
        <v>0.22</v>
      </c>
      <c r="X23" s="72">
        <f t="shared" si="3"/>
        <v>5.6899999999999995</v>
      </c>
      <c r="Y23" s="72">
        <f t="shared" si="3"/>
        <v>139.68</v>
      </c>
      <c r="Z23" s="72">
        <f t="shared" si="3"/>
        <v>6</v>
      </c>
      <c r="AA23" s="72">
        <f t="shared" si="3"/>
        <v>121.28999999999999</v>
      </c>
      <c r="AB23" s="72">
        <f t="shared" si="3"/>
        <v>390.6</v>
      </c>
    </row>
    <row r="24" spans="1:28" ht="12.75" customHeight="1" x14ac:dyDescent="0.25">
      <c r="A24" s="6"/>
      <c r="B24" s="1" t="s">
        <v>16</v>
      </c>
      <c r="C24" s="49"/>
      <c r="D24" s="71">
        <f t="shared" ref="D24:O24" si="4">D13+D23</f>
        <v>38.1</v>
      </c>
      <c r="E24" s="71">
        <f t="shared" si="4"/>
        <v>45.1</v>
      </c>
      <c r="F24" s="71">
        <f t="shared" si="4"/>
        <v>150.04000000000002</v>
      </c>
      <c r="G24" s="71">
        <f t="shared" si="4"/>
        <v>1305.43</v>
      </c>
      <c r="H24" s="71">
        <f t="shared" si="4"/>
        <v>42.234999999999999</v>
      </c>
      <c r="I24" s="71">
        <f t="shared" si="4"/>
        <v>61.61</v>
      </c>
      <c r="J24" s="71">
        <f t="shared" si="4"/>
        <v>0.39</v>
      </c>
      <c r="K24" s="71">
        <f t="shared" si="4"/>
        <v>4.83</v>
      </c>
      <c r="L24" s="71">
        <f t="shared" si="4"/>
        <v>499.96999999999997</v>
      </c>
      <c r="M24" s="71">
        <f t="shared" si="4"/>
        <v>7</v>
      </c>
      <c r="N24" s="71">
        <f t="shared" si="4"/>
        <v>163.36000000000001</v>
      </c>
      <c r="O24" s="71">
        <f t="shared" si="4"/>
        <v>670.27</v>
      </c>
      <c r="P24" s="70"/>
      <c r="Q24" s="71">
        <f t="shared" ref="Q24:AB24" si="5">Q13+Q23</f>
        <v>49.87</v>
      </c>
      <c r="R24" s="71">
        <f t="shared" si="5"/>
        <v>58.16</v>
      </c>
      <c r="S24" s="71">
        <f t="shared" si="5"/>
        <v>166.07</v>
      </c>
      <c r="T24" s="71">
        <f t="shared" si="5"/>
        <v>1404.29</v>
      </c>
      <c r="U24" s="71">
        <f t="shared" si="5"/>
        <v>15.924999999999999</v>
      </c>
      <c r="V24" s="71">
        <f t="shared" si="5"/>
        <v>63.4</v>
      </c>
      <c r="W24" s="71">
        <f t="shared" si="5"/>
        <v>0.44500000000000001</v>
      </c>
      <c r="X24" s="71">
        <f t="shared" si="5"/>
        <v>5.89</v>
      </c>
      <c r="Y24" s="71">
        <f t="shared" si="5"/>
        <v>549.63</v>
      </c>
      <c r="Z24" s="71">
        <f t="shared" si="5"/>
        <v>7.7200000000000006</v>
      </c>
      <c r="AA24" s="71">
        <f t="shared" si="5"/>
        <v>186.44</v>
      </c>
      <c r="AB24" s="71">
        <f t="shared" si="5"/>
        <v>723.90000000000009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O17" sqref="O17"/>
    </sheetView>
  </sheetViews>
  <sheetFormatPr defaultRowHeight="15" x14ac:dyDescent="0.25"/>
  <cols>
    <col min="1" max="1" width="12.5703125" customWidth="1"/>
    <col min="2" max="13" width="5.7109375" customWidth="1"/>
    <col min="14" max="14" width="8.5703125" customWidth="1"/>
    <col min="15" max="26" width="5.7109375" customWidth="1"/>
  </cols>
  <sheetData>
    <row r="1" spans="1:26" x14ac:dyDescent="0.25">
      <c r="A1" s="22" t="s">
        <v>28</v>
      </c>
    </row>
    <row r="2" spans="1:26" x14ac:dyDescent="0.25">
      <c r="A2" s="1" t="s">
        <v>33</v>
      </c>
      <c r="B2" s="91" t="s">
        <v>13</v>
      </c>
      <c r="C2" s="91"/>
      <c r="D2" s="91"/>
      <c r="E2" s="91"/>
      <c r="F2" s="88" t="s">
        <v>1</v>
      </c>
      <c r="G2" s="89"/>
      <c r="H2" s="89"/>
      <c r="I2" s="90"/>
      <c r="J2" s="88" t="s">
        <v>14</v>
      </c>
      <c r="K2" s="89"/>
      <c r="L2" s="89"/>
      <c r="M2" s="90"/>
      <c r="N2" s="1" t="s">
        <v>34</v>
      </c>
      <c r="O2" s="91" t="s">
        <v>13</v>
      </c>
      <c r="P2" s="91"/>
      <c r="Q2" s="91"/>
      <c r="R2" s="91"/>
      <c r="S2" s="88" t="s">
        <v>1</v>
      </c>
      <c r="T2" s="89"/>
      <c r="U2" s="89"/>
      <c r="V2" s="90"/>
      <c r="W2" s="88" t="s">
        <v>14</v>
      </c>
      <c r="X2" s="89"/>
      <c r="Y2" s="89"/>
      <c r="Z2" s="90"/>
    </row>
    <row r="3" spans="1:26" x14ac:dyDescent="0.25">
      <c r="A3" s="1"/>
      <c r="B3" s="1" t="s">
        <v>3</v>
      </c>
      <c r="C3" s="1" t="s">
        <v>4</v>
      </c>
      <c r="D3" s="1" t="s">
        <v>5</v>
      </c>
      <c r="E3" s="1" t="s">
        <v>10</v>
      </c>
      <c r="F3" s="1" t="s">
        <v>7</v>
      </c>
      <c r="G3" s="1" t="s">
        <v>6</v>
      </c>
      <c r="H3" s="1" t="s">
        <v>39</v>
      </c>
      <c r="I3" s="1" t="s">
        <v>41</v>
      </c>
      <c r="J3" s="1" t="s">
        <v>8</v>
      </c>
      <c r="K3" s="1" t="s">
        <v>12</v>
      </c>
      <c r="L3" s="1" t="s">
        <v>37</v>
      </c>
      <c r="M3" s="1" t="s">
        <v>38</v>
      </c>
      <c r="N3" s="1"/>
      <c r="O3" s="1" t="s">
        <v>3</v>
      </c>
      <c r="P3" s="1" t="s">
        <v>4</v>
      </c>
      <c r="Q3" s="1" t="s">
        <v>5</v>
      </c>
      <c r="R3" s="1" t="s">
        <v>10</v>
      </c>
      <c r="S3" s="1" t="s">
        <v>7</v>
      </c>
      <c r="T3" s="1" t="s">
        <v>6</v>
      </c>
      <c r="U3" s="1" t="s">
        <v>39</v>
      </c>
      <c r="V3" s="1" t="s">
        <v>41</v>
      </c>
      <c r="W3" s="1" t="s">
        <v>8</v>
      </c>
      <c r="X3" s="1" t="s">
        <v>12</v>
      </c>
      <c r="Y3" s="1" t="s">
        <v>37</v>
      </c>
      <c r="Z3" s="1" t="s">
        <v>38</v>
      </c>
    </row>
    <row r="4" spans="1:26" x14ac:dyDescent="0.25">
      <c r="A4" s="28">
        <v>1</v>
      </c>
      <c r="B4" s="6">
        <f>Лист1!D22</f>
        <v>47.864999999999995</v>
      </c>
      <c r="C4" s="6">
        <f>Лист1!E22</f>
        <v>65.375</v>
      </c>
      <c r="D4" s="6">
        <f>Лист1!F22</f>
        <v>195.715</v>
      </c>
      <c r="E4" s="6">
        <f>Лист1!G22</f>
        <v>1550.99</v>
      </c>
      <c r="F4" s="6">
        <f>Лист1!H22</f>
        <v>33.704999999999998</v>
      </c>
      <c r="G4" s="6">
        <f>Лист1!J22</f>
        <v>0.43000000000000005</v>
      </c>
      <c r="H4" s="6">
        <f>Лист1!I22</f>
        <v>103.03999999999999</v>
      </c>
      <c r="I4" s="50">
        <f>Лист1!K22</f>
        <v>1.365</v>
      </c>
      <c r="J4" s="6">
        <f>Лист1!L22</f>
        <v>668.56499999999994</v>
      </c>
      <c r="K4" s="6">
        <f>Лист1!M22</f>
        <v>11.285</v>
      </c>
      <c r="L4" s="50">
        <f>Лист1!N22</f>
        <v>217.04999999999998</v>
      </c>
      <c r="M4" s="50">
        <f>Лист1!O22</f>
        <v>863.41499999999996</v>
      </c>
      <c r="N4" s="6"/>
      <c r="O4" s="6">
        <f>Лист1!Q22</f>
        <v>52.105000000000004</v>
      </c>
      <c r="P4" s="6">
        <f>Лист1!R22</f>
        <v>68.289999999999992</v>
      </c>
      <c r="Q4" s="6">
        <f>Лист1!S22</f>
        <v>203.3475</v>
      </c>
      <c r="R4" s="6">
        <f>Лист1!T22</f>
        <v>1769.1925000000001</v>
      </c>
      <c r="S4" s="6">
        <f>Лист1!U22</f>
        <v>30.740000000000002</v>
      </c>
      <c r="T4" s="6">
        <f>Лист1!W22</f>
        <v>0.48600000000000004</v>
      </c>
      <c r="U4" s="6">
        <f>Лист1!V22</f>
        <v>115.55</v>
      </c>
      <c r="V4" s="50">
        <f>Лист1!X22</f>
        <v>1.4100000000000001</v>
      </c>
      <c r="W4" s="6">
        <f>Лист1!Y22</f>
        <v>729.21500000000015</v>
      </c>
      <c r="X4" s="6">
        <f>Лист1!Z22</f>
        <v>12.120000000000001</v>
      </c>
      <c r="Y4" s="50">
        <f>Лист1!AA22</f>
        <v>246.64500000000004</v>
      </c>
      <c r="Z4" s="50">
        <f>Лист1!AB22</f>
        <v>962.06999999999994</v>
      </c>
    </row>
    <row r="5" spans="1:26" x14ac:dyDescent="0.25">
      <c r="A5" s="28">
        <v>2</v>
      </c>
      <c r="B5" s="6">
        <f>Лист2!D21</f>
        <v>59.180000000000007</v>
      </c>
      <c r="C5" s="6">
        <f>Лист2!E21</f>
        <v>43.134999999999998</v>
      </c>
      <c r="D5" s="6">
        <f>Лист2!F21</f>
        <v>182.87</v>
      </c>
      <c r="E5" s="6">
        <f>Лист2!G21</f>
        <v>1413.15</v>
      </c>
      <c r="F5" s="6">
        <f>Лист2!H21</f>
        <v>47.564999999999998</v>
      </c>
      <c r="G5" s="6">
        <f>Лист2!J21</f>
        <v>0.73100000000000009</v>
      </c>
      <c r="H5" s="6">
        <f>Лист2!I21</f>
        <v>46</v>
      </c>
      <c r="I5" s="50">
        <f>Лист2!K21</f>
        <v>1.8900000000000001</v>
      </c>
      <c r="J5" s="50">
        <f>Лист2!L21</f>
        <v>144.57999999999998</v>
      </c>
      <c r="K5" s="6">
        <f>Лист2!M21</f>
        <v>7.6</v>
      </c>
      <c r="L5" s="50">
        <f>Лист2!N21</f>
        <v>173.13249999999999</v>
      </c>
      <c r="M5" s="50">
        <f>Лист2!O21</f>
        <v>626.91000000000008</v>
      </c>
      <c r="N5" s="6"/>
      <c r="O5" s="6">
        <f>Лист2!Q21</f>
        <v>59.739999999999995</v>
      </c>
      <c r="P5" s="6">
        <f>Лист2!R21</f>
        <v>43.034999999999997</v>
      </c>
      <c r="Q5" s="6">
        <f>Лист2!S21</f>
        <v>207.37</v>
      </c>
      <c r="R5" s="6">
        <f>Лист2!T21</f>
        <v>1535.13</v>
      </c>
      <c r="S5" s="6">
        <f>Лист2!U21</f>
        <v>38.725000000000001</v>
      </c>
      <c r="T5" s="6">
        <f>Лист2!W21</f>
        <v>0.77500000000000013</v>
      </c>
      <c r="U5" s="6">
        <f>Лист2!V21</f>
        <v>50</v>
      </c>
      <c r="V5" s="50">
        <f>Лист2!X21</f>
        <v>1.8900000000000001</v>
      </c>
      <c r="W5" s="6">
        <f>Лист2!Y21</f>
        <v>187.88</v>
      </c>
      <c r="X5" s="6">
        <f>Лист2!Z21</f>
        <v>7.9</v>
      </c>
      <c r="Y5" s="50">
        <f>Лист2!AA21</f>
        <v>223.83249999999998</v>
      </c>
      <c r="Z5" s="50">
        <f>Лист2!AB21</f>
        <v>672.52</v>
      </c>
    </row>
    <row r="6" spans="1:26" x14ac:dyDescent="0.25">
      <c r="A6" s="28">
        <v>3</v>
      </c>
      <c r="B6" s="6">
        <f>Лист3!D21</f>
        <v>56.95</v>
      </c>
      <c r="C6" s="6">
        <f>Лист3!E21</f>
        <v>47.064999999999998</v>
      </c>
      <c r="D6" s="6">
        <f>Лист3!F21</f>
        <v>215.82</v>
      </c>
      <c r="E6" s="6">
        <f>Лист3!G21</f>
        <v>1553.3400000000001</v>
      </c>
      <c r="F6" s="6">
        <f>Лист3!H21</f>
        <v>15.089999999999998</v>
      </c>
      <c r="G6" s="6">
        <f>Лист3!J21</f>
        <v>3.6840000000000002</v>
      </c>
      <c r="H6" s="6">
        <f>Лист3!I21</f>
        <v>30.378</v>
      </c>
      <c r="I6" s="50">
        <f>Лист3!K21</f>
        <v>4</v>
      </c>
      <c r="J6" s="50">
        <f>Лист3!L21</f>
        <v>248.72500000000002</v>
      </c>
      <c r="K6" s="6">
        <f>Лист3!M21</f>
        <v>19.16</v>
      </c>
      <c r="L6" s="50">
        <f>Лист3!N21</f>
        <v>45.760000000000005</v>
      </c>
      <c r="M6" s="50">
        <f>Лист3!O21</f>
        <v>562.07000000000005</v>
      </c>
      <c r="N6" s="6"/>
      <c r="O6" s="6">
        <f>Лист3!Q21</f>
        <v>54.389999999999993</v>
      </c>
      <c r="P6" s="6">
        <f>Лист3!R21</f>
        <v>48.155000000000001</v>
      </c>
      <c r="Q6" s="6">
        <f>Лист3!S21</f>
        <v>234.495</v>
      </c>
      <c r="R6" s="6">
        <f>Лист3!T21</f>
        <v>1758.15</v>
      </c>
      <c r="S6" s="6">
        <f>Лист3!U21</f>
        <v>42.09</v>
      </c>
      <c r="T6" s="6">
        <f>Лист3!W21</f>
        <v>3.7349999999999999</v>
      </c>
      <c r="U6" s="6">
        <f>Лист3!V21</f>
        <v>35.370000000000005</v>
      </c>
      <c r="V6" s="50">
        <f>Лист3!X21</f>
        <v>4.08</v>
      </c>
      <c r="W6" s="6">
        <f>Лист3!Y21</f>
        <v>258.46500000000003</v>
      </c>
      <c r="X6" s="6">
        <f>Лист3!Z21</f>
        <v>18.470000000000002</v>
      </c>
      <c r="Y6" s="50">
        <f>Лист3!AA21</f>
        <v>287.19</v>
      </c>
      <c r="Z6" s="50">
        <f>Лист3!AB21</f>
        <v>609.65000000000009</v>
      </c>
    </row>
    <row r="7" spans="1:26" x14ac:dyDescent="0.25">
      <c r="A7" s="28">
        <v>4</v>
      </c>
      <c r="B7" s="6">
        <f>Лист4!D24</f>
        <v>45.51</v>
      </c>
      <c r="C7" s="6">
        <f>Лист4!E24</f>
        <v>43.72</v>
      </c>
      <c r="D7" s="6">
        <f>Лист4!F24</f>
        <v>159.12</v>
      </c>
      <c r="E7" s="6">
        <f>Лист4!G24</f>
        <v>1275.27</v>
      </c>
      <c r="F7" s="6">
        <f>Лист4!H24</f>
        <v>46.565000000000005</v>
      </c>
      <c r="G7" s="6">
        <f>Лист4!J24</f>
        <v>0.52</v>
      </c>
      <c r="H7" s="6">
        <f>Лист4!I24</f>
        <v>89.6</v>
      </c>
      <c r="I7" s="50">
        <f>Лист4!K24</f>
        <v>6.67</v>
      </c>
      <c r="J7" s="50">
        <f>Лист4!L24</f>
        <v>548.07000000000005</v>
      </c>
      <c r="K7" s="6">
        <f>Лист4!M24</f>
        <v>7.3600000000000012</v>
      </c>
      <c r="L7" s="50">
        <f>Лист4!N24</f>
        <v>195.67000000000002</v>
      </c>
      <c r="M7" s="50">
        <f>Лист4!O24</f>
        <v>720.75000000000011</v>
      </c>
      <c r="N7" s="6"/>
      <c r="O7" s="6">
        <f>Лист4!Q24</f>
        <v>51.012</v>
      </c>
      <c r="P7" s="6">
        <f>Лист4!R24</f>
        <v>50.566000000000003</v>
      </c>
      <c r="Q7" s="6">
        <f>Лист4!S24</f>
        <v>210.53500000000003</v>
      </c>
      <c r="R7" s="6">
        <f>Лист4!T24</f>
        <v>1542.97</v>
      </c>
      <c r="S7" s="6">
        <f>Лист4!U24</f>
        <v>49.120000000000005</v>
      </c>
      <c r="T7" s="6">
        <f>Лист4!W24</f>
        <v>0.60000000000000009</v>
      </c>
      <c r="U7" s="6">
        <f>Лист4!V24</f>
        <v>97.710000000000008</v>
      </c>
      <c r="V7" s="50">
        <f>Лист4!X24</f>
        <v>6.6549999999999994</v>
      </c>
      <c r="W7" s="6">
        <f>Лист4!Y24</f>
        <v>592.25</v>
      </c>
      <c r="X7" s="6">
        <f>Лист4!Z24</f>
        <v>8.1550000000000011</v>
      </c>
      <c r="Y7" s="50">
        <f>Лист4!AA24</f>
        <v>224.62</v>
      </c>
      <c r="Z7" s="50">
        <f>Лист4!AB24</f>
        <v>815.9</v>
      </c>
    </row>
    <row r="8" spans="1:26" x14ac:dyDescent="0.25">
      <c r="A8" s="28">
        <v>5</v>
      </c>
      <c r="B8" s="6">
        <f>Лист5!D24</f>
        <v>40.98</v>
      </c>
      <c r="C8" s="6">
        <f>Лист5!E24</f>
        <v>55.209999999999994</v>
      </c>
      <c r="D8" s="6">
        <f>Лист5!F24</f>
        <v>196.13</v>
      </c>
      <c r="E8" s="6">
        <f>Лист5!G24</f>
        <v>1393.67</v>
      </c>
      <c r="F8" s="6">
        <f>Лист5!H24</f>
        <v>43.879999999999995</v>
      </c>
      <c r="G8" s="6">
        <f>Лист5!J24</f>
        <v>0.56700000000000006</v>
      </c>
      <c r="H8" s="6">
        <f>Лист5!I24</f>
        <v>56.118000000000002</v>
      </c>
      <c r="I8" s="50">
        <f>Лист5!K24</f>
        <v>2.3039999999999998</v>
      </c>
      <c r="J8" s="50">
        <f>Лист5!L24</f>
        <v>563.82999999999993</v>
      </c>
      <c r="K8" s="6">
        <f>Лист5!M24</f>
        <v>8.4699999999999989</v>
      </c>
      <c r="L8" s="50">
        <f>Лист5!N24</f>
        <v>155.03049999999999</v>
      </c>
      <c r="M8" s="50">
        <f>Лист5!O24</f>
        <v>587.27199999999993</v>
      </c>
      <c r="N8" s="6"/>
      <c r="O8" s="6">
        <f>Лист5!Q24</f>
        <v>44.94</v>
      </c>
      <c r="P8" s="6">
        <f>Лист5!R24</f>
        <v>57.53</v>
      </c>
      <c r="Q8" s="6">
        <f>Лист5!S24</f>
        <v>207.65</v>
      </c>
      <c r="R8" s="6">
        <f>Лист5!T24</f>
        <v>1465.6799999999998</v>
      </c>
      <c r="S8" s="6">
        <f>Лист5!U24</f>
        <v>45.114999999999995</v>
      </c>
      <c r="T8" s="6">
        <f>Лист5!W24</f>
        <v>0.58699999999999997</v>
      </c>
      <c r="U8" s="6">
        <f>Лист5!V24</f>
        <v>56.942999999999998</v>
      </c>
      <c r="V8" s="50">
        <f>Лист5!X24</f>
        <v>2.3464999999999998</v>
      </c>
      <c r="W8" s="6">
        <f>Лист5!Y24</f>
        <v>612.57999999999993</v>
      </c>
      <c r="X8" s="6">
        <f>Лист5!Z24</f>
        <v>9.27</v>
      </c>
      <c r="Y8" s="50">
        <f>Лист5!AA24</f>
        <v>172.28300000000002</v>
      </c>
      <c r="Z8" s="50">
        <f>Лист5!AB24</f>
        <v>647.15949999999998</v>
      </c>
    </row>
    <row r="9" spans="1:26" x14ac:dyDescent="0.25">
      <c r="A9" s="28">
        <v>6</v>
      </c>
      <c r="B9" s="6">
        <f>Лист6!D23</f>
        <v>45.61</v>
      </c>
      <c r="C9" s="6">
        <f>Лист6!E23</f>
        <v>49.910000000000004</v>
      </c>
      <c r="D9" s="6">
        <f>Лист6!F23</f>
        <v>196.54000000000002</v>
      </c>
      <c r="E9" s="6">
        <f>Лист6!G23</f>
        <v>1458.31</v>
      </c>
      <c r="F9" s="6">
        <f>Лист6!H23</f>
        <v>40.26</v>
      </c>
      <c r="G9" s="6">
        <f>Лист6!J23</f>
        <v>0.25</v>
      </c>
      <c r="H9" s="6">
        <f>Лист6!I23</f>
        <v>61.61</v>
      </c>
      <c r="I9" s="50">
        <f>Лист6!K23</f>
        <v>7.2</v>
      </c>
      <c r="J9" s="50">
        <f>Лист6!L23</f>
        <v>514.14</v>
      </c>
      <c r="K9" s="6">
        <f>Лист6!M23</f>
        <v>8.5</v>
      </c>
      <c r="L9" s="50">
        <f>Лист6!N23</f>
        <v>150.08000000000001</v>
      </c>
      <c r="M9" s="50">
        <f>Лист6!O23</f>
        <v>817.71</v>
      </c>
      <c r="N9" s="6"/>
      <c r="O9" s="6">
        <f>Лист6!Q23</f>
        <v>45.555</v>
      </c>
      <c r="P9" s="6">
        <f>Лист6!R23</f>
        <v>53.375</v>
      </c>
      <c r="Q9" s="6">
        <f>Лист6!S23</f>
        <v>199.27999999999997</v>
      </c>
      <c r="R9" s="6">
        <f>Лист6!T23</f>
        <v>1492.22</v>
      </c>
      <c r="S9" s="6">
        <f>Лист6!R23</f>
        <v>53.375</v>
      </c>
      <c r="T9" s="6">
        <f>Лист6!W23</f>
        <v>0.37</v>
      </c>
      <c r="U9" s="6">
        <f>Лист6!V23</f>
        <v>61.61</v>
      </c>
      <c r="V9" s="50">
        <f>Лист6!X23</f>
        <v>7.85</v>
      </c>
      <c r="W9" s="6">
        <f>Лист6!Y23</f>
        <v>554.31999999999994</v>
      </c>
      <c r="X9" s="6">
        <f>Лист6!Z23</f>
        <v>9.32</v>
      </c>
      <c r="Y9" s="50">
        <f>Лист6!AA23</f>
        <v>169.12</v>
      </c>
      <c r="Z9" s="50">
        <f>Лист6!AB23</f>
        <v>871.53000000000009</v>
      </c>
    </row>
    <row r="10" spans="1:26" x14ac:dyDescent="0.25">
      <c r="A10" s="28">
        <v>7</v>
      </c>
      <c r="B10" s="6">
        <f>Лист7!D25</f>
        <v>60.780000000000008</v>
      </c>
      <c r="C10" s="6">
        <f>Лист7!E25</f>
        <v>58.19</v>
      </c>
      <c r="D10" s="6">
        <f>Лист7!F25</f>
        <v>159.88</v>
      </c>
      <c r="E10" s="6">
        <f>Лист7!G25</f>
        <v>1377.8500000000001</v>
      </c>
      <c r="F10" s="6">
        <f>Лист7!H25</f>
        <v>33.33</v>
      </c>
      <c r="G10" s="6">
        <f>Лист7!J25</f>
        <v>3.6300000000000003</v>
      </c>
      <c r="H10" s="6">
        <f>Лист7!I25</f>
        <v>43.480000000000004</v>
      </c>
      <c r="I10" s="50">
        <f>Лист7!K25</f>
        <v>5.3900000000000006</v>
      </c>
      <c r="J10" s="50">
        <f>Лист7!L25</f>
        <v>122.56</v>
      </c>
      <c r="K10" s="6">
        <f>Лист7!M25</f>
        <v>16.940000000000001</v>
      </c>
      <c r="L10" s="50">
        <f>Лист7!N25</f>
        <v>232.14</v>
      </c>
      <c r="M10" s="50">
        <f>Лист7!O25</f>
        <v>616.61</v>
      </c>
      <c r="N10" s="6"/>
      <c r="O10" s="6">
        <f>Лист7!Q25</f>
        <v>70.599999999999994</v>
      </c>
      <c r="P10" s="6">
        <f>Лист7!R25</f>
        <v>61.67</v>
      </c>
      <c r="Q10" s="6">
        <f>Лист7!S25</f>
        <v>195.60000000000002</v>
      </c>
      <c r="R10" s="6">
        <f>Лист7!T25</f>
        <v>1557.2</v>
      </c>
      <c r="S10" s="6">
        <f>Лист7!R25</f>
        <v>61.67</v>
      </c>
      <c r="T10" s="6">
        <f>Лист7!W25</f>
        <v>5.89</v>
      </c>
      <c r="U10" s="6">
        <f>Лист7!V25</f>
        <v>54.47</v>
      </c>
      <c r="V10" s="50">
        <f>Лист7!X25</f>
        <v>8.58</v>
      </c>
      <c r="W10" s="6">
        <f>Лист7!Y25</f>
        <v>165.93</v>
      </c>
      <c r="X10" s="6">
        <f>Лист7!Z25</f>
        <v>21.790000000000003</v>
      </c>
      <c r="Y10" s="50">
        <f>Лист7!AA25</f>
        <v>345.95</v>
      </c>
      <c r="Z10" s="50">
        <f>Лист7!AB25</f>
        <v>720.32999999999993</v>
      </c>
    </row>
    <row r="11" spans="1:26" x14ac:dyDescent="0.25">
      <c r="A11" s="28">
        <v>8</v>
      </c>
      <c r="B11" s="6">
        <f>Лист8!D24</f>
        <v>44.364999999999995</v>
      </c>
      <c r="C11" s="6">
        <f>Лист8!E24</f>
        <v>55.364999999999995</v>
      </c>
      <c r="D11" s="6">
        <f>Лист8!F24</f>
        <v>173.46499999999997</v>
      </c>
      <c r="E11" s="6">
        <f>Лист8!G24</f>
        <v>1443.94</v>
      </c>
      <c r="F11" s="6">
        <f>Лист8!H24</f>
        <v>19.584000000000003</v>
      </c>
      <c r="G11" s="6">
        <f>Лист8!J24</f>
        <v>0.28000000000000003</v>
      </c>
      <c r="H11" s="6">
        <f>Лист8!I24</f>
        <v>72.64</v>
      </c>
      <c r="I11" s="50">
        <f>Лист8!K24</f>
        <v>4.6349999999999998</v>
      </c>
      <c r="J11" s="50">
        <f>Лист8!L24</f>
        <v>437.11500000000001</v>
      </c>
      <c r="K11" s="6">
        <f>Лист8!M24</f>
        <v>6.3149999999999995</v>
      </c>
      <c r="L11" s="50">
        <f>Лист8!N24</f>
        <v>90</v>
      </c>
      <c r="M11" s="50">
        <f>Лист8!O24</f>
        <v>390.37499999999994</v>
      </c>
      <c r="N11" s="6"/>
      <c r="O11" s="6">
        <f>Лист8!Q24</f>
        <v>45.695</v>
      </c>
      <c r="P11" s="6">
        <f>Лист8!R24</f>
        <v>66.325000000000003</v>
      </c>
      <c r="Q11" s="6">
        <f>Лист8!S24</f>
        <v>197.52499999999998</v>
      </c>
      <c r="R11" s="6">
        <f>Лист8!T24</f>
        <v>1273.1599999999999</v>
      </c>
      <c r="S11" s="6">
        <f>Лист8!R24</f>
        <v>66.325000000000003</v>
      </c>
      <c r="T11" s="6">
        <f>Лист8!W24</f>
        <v>0.3175</v>
      </c>
      <c r="U11" s="6">
        <f>Лист8!V24</f>
        <v>76.5</v>
      </c>
      <c r="V11" s="50">
        <f>Лист8!X24</f>
        <v>4.1150000000000002</v>
      </c>
      <c r="W11" s="6">
        <f>Лист8!Y24</f>
        <v>501.36499999999995</v>
      </c>
      <c r="X11" s="6">
        <f>Лист8!Z24</f>
        <v>7.4450000000000003</v>
      </c>
      <c r="Y11" s="50">
        <f>Лист8!AA24</f>
        <v>118.8</v>
      </c>
      <c r="Z11" s="50">
        <f>Лист8!AB24</f>
        <v>464.40499999999997</v>
      </c>
    </row>
    <row r="12" spans="1:26" x14ac:dyDescent="0.25">
      <c r="A12" s="28">
        <v>9</v>
      </c>
      <c r="B12" s="6">
        <f>Лист9!D23</f>
        <v>48.929999999999993</v>
      </c>
      <c r="C12" s="6">
        <f>Лист9!E23</f>
        <v>48.024999999999999</v>
      </c>
      <c r="D12" s="6">
        <f>Лист9!F23</f>
        <v>236.75</v>
      </c>
      <c r="E12" s="6">
        <f>Лист9!G23</f>
        <v>1666.69</v>
      </c>
      <c r="F12" s="6">
        <f>Лист9!H23</f>
        <v>77.2</v>
      </c>
      <c r="G12" s="6">
        <f>Лист9!J23</f>
        <v>0.39400000000000002</v>
      </c>
      <c r="H12" s="6">
        <f>Лист9!I23</f>
        <v>121.608</v>
      </c>
      <c r="I12" s="50">
        <f>Лист9!K23</f>
        <v>3.4200000000000004</v>
      </c>
      <c r="J12" s="50">
        <f>Лист9!L23</f>
        <v>764.24999999999989</v>
      </c>
      <c r="K12" s="6">
        <f>Лист9!M23</f>
        <v>9.629999999999999</v>
      </c>
      <c r="L12" s="50">
        <f>Лист9!N23</f>
        <v>259.69</v>
      </c>
      <c r="M12" s="50">
        <f>Лист9!O23</f>
        <v>877.30000000000007</v>
      </c>
      <c r="N12" s="6"/>
      <c r="O12" s="6">
        <f>Лист9!Q23</f>
        <v>55.269999999999996</v>
      </c>
      <c r="P12" s="6">
        <f>Лист9!R23</f>
        <v>51.35</v>
      </c>
      <c r="Q12" s="6">
        <f>Лист9!S23</f>
        <v>255.9375</v>
      </c>
      <c r="R12" s="6">
        <f>Лист9!T23</f>
        <v>1822.5725</v>
      </c>
      <c r="S12" s="6">
        <f>Лист9!R23</f>
        <v>51.35</v>
      </c>
      <c r="T12" s="6">
        <f>Лист9!W23</f>
        <v>0.44</v>
      </c>
      <c r="U12" s="6">
        <f>Лист9!V23</f>
        <v>130.26</v>
      </c>
      <c r="V12" s="50">
        <f>Лист9!X23</f>
        <v>5.3250000000000002</v>
      </c>
      <c r="W12" s="6">
        <f>Лист9!Y23</f>
        <v>859.95</v>
      </c>
      <c r="X12" s="6">
        <f>Лист9!Z23</f>
        <v>10.595000000000001</v>
      </c>
      <c r="Y12" s="50">
        <f>Лист9!AA23</f>
        <v>299.46500000000003</v>
      </c>
      <c r="Z12" s="50">
        <f>Лист9!AB23</f>
        <v>984.41499999999996</v>
      </c>
    </row>
    <row r="13" spans="1:26" x14ac:dyDescent="0.25">
      <c r="A13" s="28">
        <v>10</v>
      </c>
      <c r="B13" s="6">
        <f>Лист10!D24</f>
        <v>38.1</v>
      </c>
      <c r="C13" s="6">
        <f>Лист10!E24</f>
        <v>45.1</v>
      </c>
      <c r="D13" s="6">
        <f>Лист10!F24</f>
        <v>150.04000000000002</v>
      </c>
      <c r="E13" s="6">
        <f>Лист10!G24</f>
        <v>1305.43</v>
      </c>
      <c r="F13" s="6">
        <f>Лист10!H24</f>
        <v>42.234999999999999</v>
      </c>
      <c r="G13" s="6">
        <f>Лист10!J24</f>
        <v>0.39</v>
      </c>
      <c r="H13" s="6">
        <f>Лист10!I24</f>
        <v>61.61</v>
      </c>
      <c r="I13" s="50">
        <f>Лист10!K24</f>
        <v>4.83</v>
      </c>
      <c r="J13" s="50">
        <f>Лист10!L24</f>
        <v>499.96999999999997</v>
      </c>
      <c r="K13" s="6">
        <f>Лист10!M24</f>
        <v>7</v>
      </c>
      <c r="L13" s="50">
        <f>Лист10!N24</f>
        <v>163.36000000000001</v>
      </c>
      <c r="M13" s="50">
        <f>Лист10!O24</f>
        <v>670.27</v>
      </c>
      <c r="N13" s="6"/>
      <c r="O13" s="6">
        <f>Лист10!Q24</f>
        <v>49.87</v>
      </c>
      <c r="P13" s="6">
        <f>Лист10!R24</f>
        <v>58.16</v>
      </c>
      <c r="Q13" s="6">
        <f>Лист10!S24</f>
        <v>166.07</v>
      </c>
      <c r="R13" s="6">
        <f>Лист10!T24</f>
        <v>1404.29</v>
      </c>
      <c r="S13" s="6">
        <f>Лист10!R24</f>
        <v>58.16</v>
      </c>
      <c r="T13" s="6">
        <f>Лист10!W24</f>
        <v>0.44500000000000001</v>
      </c>
      <c r="U13" s="6">
        <f>Лист10!V24</f>
        <v>63.4</v>
      </c>
      <c r="V13" s="50">
        <f>Лист10!X24</f>
        <v>5.89</v>
      </c>
      <c r="W13" s="6">
        <f>Лист10!Y24</f>
        <v>549.63</v>
      </c>
      <c r="X13" s="6">
        <f>Лист10!Z24</f>
        <v>7.7200000000000006</v>
      </c>
      <c r="Y13" s="50">
        <f>Лист10!AA24</f>
        <v>186.44</v>
      </c>
      <c r="Z13" s="50">
        <f>Лист10!AB24</f>
        <v>723.90000000000009</v>
      </c>
    </row>
    <row r="14" spans="1:26" ht="24" customHeight="1" x14ac:dyDescent="0.25">
      <c r="A14" s="30" t="s">
        <v>29</v>
      </c>
      <c r="B14" s="31">
        <f>(B4+B5+B6+B7+B8+B9+B10+B11+B12+B13)/10</f>
        <v>48.827000000000005</v>
      </c>
      <c r="C14" s="31">
        <f t="shared" ref="C14:X14" si="0">(C4+C5+C6+C7+C8+C9+C10+C11+C12+C13)/10</f>
        <v>51.109500000000004</v>
      </c>
      <c r="D14" s="31">
        <f t="shared" si="0"/>
        <v>186.63299999999998</v>
      </c>
      <c r="E14" s="31">
        <f t="shared" si="0"/>
        <v>1443.864</v>
      </c>
      <c r="F14" s="31">
        <f t="shared" si="0"/>
        <v>39.941400000000002</v>
      </c>
      <c r="G14" s="31">
        <f t="shared" si="0"/>
        <v>1.0876000000000001</v>
      </c>
      <c r="H14" s="31">
        <f t="shared" si="0"/>
        <v>68.608400000000003</v>
      </c>
      <c r="I14" s="31">
        <f>(I4+I5+I6+I7+I8+I9+I10+I11+I12+I13)/10</f>
        <v>4.1703999999999999</v>
      </c>
      <c r="J14" s="31">
        <f t="shared" si="0"/>
        <v>451.18050000000005</v>
      </c>
      <c r="K14" s="31">
        <f t="shared" si="0"/>
        <v>10.225999999999999</v>
      </c>
      <c r="L14" s="31">
        <f>(L4+L5+L6+L7+L8+L9+L10+L11+L12+L13)/10</f>
        <v>168.19130000000001</v>
      </c>
      <c r="M14" s="31">
        <f>(M4+M5+M6+M7+M8+M9+M10+M11+M12+M13)/10</f>
        <v>673.26820000000009</v>
      </c>
      <c r="N14" s="29"/>
      <c r="O14" s="31">
        <f>(O4+O5+O6+O7+O8+O9+O10+O11+O12+O13)/10</f>
        <v>52.917699999999989</v>
      </c>
      <c r="P14" s="31">
        <f t="shared" si="0"/>
        <v>55.845600000000005</v>
      </c>
      <c r="Q14" s="31">
        <f t="shared" si="0"/>
        <v>207.78100000000003</v>
      </c>
      <c r="R14" s="31">
        <f t="shared" si="0"/>
        <v>1562.0564999999999</v>
      </c>
      <c r="S14" s="31">
        <f t="shared" si="0"/>
        <v>49.667000000000009</v>
      </c>
      <c r="T14" s="31">
        <f t="shared" si="0"/>
        <v>1.3645499999999999</v>
      </c>
      <c r="U14" s="31">
        <f t="shared" si="0"/>
        <v>74.181299999999993</v>
      </c>
      <c r="V14" s="31">
        <f>(V4+V5+V6+V7+V8+V9+V10+V11+V12+V13)/10</f>
        <v>4.8141499999999997</v>
      </c>
      <c r="W14" s="31">
        <f t="shared" si="0"/>
        <v>501.1585</v>
      </c>
      <c r="X14" s="31">
        <f t="shared" si="0"/>
        <v>11.278500000000003</v>
      </c>
      <c r="Y14" s="31">
        <f>(Y4+Y5+Y6+Y7+Y8+Y9+Y10+Y11+Y12+Y13)/10</f>
        <v>227.43455000000003</v>
      </c>
      <c r="Z14" s="31">
        <f>(Z4+Z5+Z6+Z7+Z8+Z9+Z10+Z11+Z12+Z13)/10</f>
        <v>747.18794999999989</v>
      </c>
    </row>
    <row r="19" spans="7:7" x14ac:dyDescent="0.25">
      <c r="G19" s="33"/>
    </row>
  </sheetData>
  <mergeCells count="6">
    <mergeCell ref="W2:Z2"/>
    <mergeCell ref="B2:E2"/>
    <mergeCell ref="O2:R2"/>
    <mergeCell ref="F2:I2"/>
    <mergeCell ref="J2:M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zoomScale="120" zoomScaleNormal="120" workbookViewId="0">
      <selection activeCell="I16" sqref="I16"/>
    </sheetView>
  </sheetViews>
  <sheetFormatPr defaultRowHeight="15" x14ac:dyDescent="0.25"/>
  <cols>
    <col min="1" max="1" width="10" customWidth="1"/>
    <col min="2" max="2" width="33.85546875" customWidth="1"/>
    <col min="3" max="3" width="7" customWidth="1"/>
    <col min="4" max="5" width="3.42578125" customWidth="1"/>
    <col min="6" max="6" width="4.5703125" customWidth="1"/>
    <col min="7" max="7" width="5.7109375" customWidth="1"/>
    <col min="8" max="14" width="3.42578125" customWidth="1"/>
    <col min="15" max="15" width="4.85546875" customWidth="1"/>
    <col min="16" max="16" width="8" customWidth="1"/>
    <col min="17" max="19" width="3.42578125" customWidth="1"/>
    <col min="20" max="20" width="5.7109375" customWidth="1"/>
    <col min="21" max="27" width="3.42578125" customWidth="1"/>
    <col min="28" max="28" width="4.28515625" customWidth="1"/>
  </cols>
  <sheetData>
    <row r="1" spans="1:34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34" x14ac:dyDescent="0.25">
      <c r="B2" s="84" t="s">
        <v>87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34" x14ac:dyDescent="0.25">
      <c r="A3" s="15"/>
      <c r="B3" s="24" t="s">
        <v>73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4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34" ht="12.75" customHeight="1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34" ht="15" customHeight="1" x14ac:dyDescent="0.25">
      <c r="A5" s="6" t="s">
        <v>70</v>
      </c>
      <c r="B5" s="1" t="s">
        <v>0</v>
      </c>
      <c r="C5" s="1" t="s">
        <v>33</v>
      </c>
      <c r="D5" s="91" t="s">
        <v>13</v>
      </c>
      <c r="E5" s="91"/>
      <c r="F5" s="91"/>
      <c r="G5" s="91"/>
      <c r="H5" s="88" t="s">
        <v>1</v>
      </c>
      <c r="I5" s="89"/>
      <c r="J5" s="89"/>
      <c r="K5" s="90"/>
      <c r="L5" s="88" t="s">
        <v>14</v>
      </c>
      <c r="M5" s="89"/>
      <c r="N5" s="89"/>
      <c r="O5" s="90"/>
      <c r="P5" s="1" t="s">
        <v>34</v>
      </c>
      <c r="Q5" s="91" t="s">
        <v>13</v>
      </c>
      <c r="R5" s="91"/>
      <c r="S5" s="91"/>
      <c r="T5" s="91"/>
      <c r="U5" s="88" t="s">
        <v>1</v>
      </c>
      <c r="V5" s="89"/>
      <c r="W5" s="89"/>
      <c r="X5" s="90"/>
      <c r="Y5" s="91" t="s">
        <v>14</v>
      </c>
      <c r="Z5" s="91"/>
      <c r="AA5" s="91"/>
      <c r="AB5" s="91"/>
    </row>
    <row r="6" spans="1:34" ht="12" customHeight="1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35</v>
      </c>
      <c r="J6" s="1" t="s">
        <v>6</v>
      </c>
      <c r="K6" s="1" t="s">
        <v>36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39</v>
      </c>
      <c r="W6" s="1" t="s">
        <v>40</v>
      </c>
      <c r="X6" s="1" t="s">
        <v>41</v>
      </c>
      <c r="Y6" s="1" t="s">
        <v>8</v>
      </c>
      <c r="Z6" s="1" t="s">
        <v>12</v>
      </c>
      <c r="AA6" s="1" t="s">
        <v>37</v>
      </c>
      <c r="AB6" s="1" t="s">
        <v>38</v>
      </c>
      <c r="AD6" s="26"/>
    </row>
    <row r="7" spans="1:34" ht="23.25" customHeight="1" x14ac:dyDescent="0.25">
      <c r="A7" s="48">
        <v>386</v>
      </c>
      <c r="B7" s="60" t="s">
        <v>99</v>
      </c>
      <c r="C7" s="49" t="s">
        <v>52</v>
      </c>
      <c r="D7" s="48">
        <v>12.5</v>
      </c>
      <c r="E7" s="48">
        <v>13</v>
      </c>
      <c r="F7" s="48">
        <v>18.62</v>
      </c>
      <c r="G7" s="48">
        <v>195.8</v>
      </c>
      <c r="H7" s="48">
        <v>0.78</v>
      </c>
      <c r="I7" s="77">
        <v>0</v>
      </c>
      <c r="J7" s="48">
        <v>4.4999999999999998E-2</v>
      </c>
      <c r="K7" s="48">
        <v>0.6</v>
      </c>
      <c r="L7" s="48">
        <v>19.5</v>
      </c>
      <c r="M7" s="48">
        <v>1.4</v>
      </c>
      <c r="N7" s="48">
        <v>21.262499999999999</v>
      </c>
      <c r="O7" s="48">
        <v>112</v>
      </c>
      <c r="P7" s="49" t="s">
        <v>52</v>
      </c>
      <c r="Q7" s="48">
        <v>12.5</v>
      </c>
      <c r="R7" s="48">
        <v>13</v>
      </c>
      <c r="S7" s="48">
        <v>18.62</v>
      </c>
      <c r="T7" s="48">
        <v>195.8</v>
      </c>
      <c r="U7" s="48">
        <v>0.78</v>
      </c>
      <c r="V7" s="77">
        <v>0</v>
      </c>
      <c r="W7" s="48">
        <v>4.4999999999999998E-2</v>
      </c>
      <c r="X7" s="48">
        <v>0.6</v>
      </c>
      <c r="Y7" s="48">
        <v>19.5</v>
      </c>
      <c r="Z7" s="48">
        <v>1.4</v>
      </c>
      <c r="AA7" s="48">
        <v>21.262499999999999</v>
      </c>
      <c r="AB7" s="48">
        <v>112</v>
      </c>
      <c r="AC7" s="66"/>
    </row>
    <row r="8" spans="1:34" ht="13.5" customHeight="1" x14ac:dyDescent="0.25">
      <c r="A8" s="50">
        <v>227</v>
      </c>
      <c r="B8" s="50" t="s">
        <v>50</v>
      </c>
      <c r="C8" s="57">
        <v>180</v>
      </c>
      <c r="D8" s="52">
        <v>6.62</v>
      </c>
      <c r="E8" s="52">
        <v>6.36</v>
      </c>
      <c r="F8" s="52">
        <v>35</v>
      </c>
      <c r="G8" s="52">
        <v>234.4</v>
      </c>
      <c r="H8" s="52">
        <v>4.4999999999999998E-2</v>
      </c>
      <c r="I8" s="52">
        <v>0</v>
      </c>
      <c r="J8" s="52">
        <v>0.12</v>
      </c>
      <c r="K8" s="52">
        <v>1.19</v>
      </c>
      <c r="L8" s="52">
        <v>13.68</v>
      </c>
      <c r="M8" s="52">
        <v>1.1000000000000001</v>
      </c>
      <c r="N8" s="52">
        <v>20.88</v>
      </c>
      <c r="O8" s="52">
        <v>56.52</v>
      </c>
      <c r="P8" s="57">
        <v>180</v>
      </c>
      <c r="Q8" s="52">
        <v>6.62</v>
      </c>
      <c r="R8" s="52">
        <v>6.36</v>
      </c>
      <c r="S8" s="52">
        <v>35</v>
      </c>
      <c r="T8" s="52">
        <v>234.4</v>
      </c>
      <c r="U8" s="52">
        <v>4.4999999999999998E-2</v>
      </c>
      <c r="V8" s="52">
        <v>0</v>
      </c>
      <c r="W8" s="52">
        <v>0.12</v>
      </c>
      <c r="X8" s="52">
        <v>1.19</v>
      </c>
      <c r="Y8" s="52">
        <v>13.68</v>
      </c>
      <c r="Z8" s="52">
        <v>1.1000000000000001</v>
      </c>
      <c r="AA8" s="52">
        <v>20.88</v>
      </c>
      <c r="AB8" s="52">
        <v>56.52</v>
      </c>
    </row>
    <row r="9" spans="1:34" ht="12.75" customHeight="1" x14ac:dyDescent="0.25">
      <c r="A9" s="50">
        <v>114</v>
      </c>
      <c r="B9" s="48" t="s">
        <v>18</v>
      </c>
      <c r="C9" s="53">
        <v>40</v>
      </c>
      <c r="D9" s="52">
        <v>3.2</v>
      </c>
      <c r="E9" s="52">
        <v>0.4</v>
      </c>
      <c r="F9" s="52">
        <v>19</v>
      </c>
      <c r="G9" s="52">
        <v>94</v>
      </c>
      <c r="H9" s="52">
        <v>0</v>
      </c>
      <c r="I9" s="52">
        <v>0</v>
      </c>
      <c r="J9" s="52">
        <v>0</v>
      </c>
      <c r="K9" s="52">
        <v>0</v>
      </c>
      <c r="L9" s="52">
        <v>8.6999999999999993</v>
      </c>
      <c r="M9" s="52">
        <v>0.4</v>
      </c>
      <c r="N9" s="52">
        <v>13.2</v>
      </c>
      <c r="O9" s="52">
        <v>30.6</v>
      </c>
      <c r="P9" s="53">
        <v>40</v>
      </c>
      <c r="Q9" s="52">
        <v>3.2</v>
      </c>
      <c r="R9" s="52">
        <v>0.4</v>
      </c>
      <c r="S9" s="52">
        <v>19</v>
      </c>
      <c r="T9" s="52">
        <v>94</v>
      </c>
      <c r="U9" s="52">
        <v>0</v>
      </c>
      <c r="V9" s="52">
        <v>0</v>
      </c>
      <c r="W9" s="52">
        <v>0</v>
      </c>
      <c r="X9" s="52">
        <v>0</v>
      </c>
      <c r="Y9" s="52">
        <v>8.6999999999999993</v>
      </c>
      <c r="Z9" s="52">
        <v>0.4</v>
      </c>
      <c r="AA9" s="52">
        <v>13.2</v>
      </c>
      <c r="AB9" s="52">
        <v>30.6</v>
      </c>
      <c r="AD9" s="64"/>
      <c r="AE9" s="64"/>
      <c r="AF9" s="64"/>
      <c r="AG9" s="64"/>
      <c r="AH9" s="64"/>
    </row>
    <row r="10" spans="1:34" ht="12.75" customHeight="1" x14ac:dyDescent="0.25">
      <c r="A10" s="50">
        <v>273</v>
      </c>
      <c r="B10" s="50" t="s">
        <v>111</v>
      </c>
      <c r="C10" s="51">
        <v>200</v>
      </c>
      <c r="D10" s="52">
        <v>0.12</v>
      </c>
      <c r="E10" s="52">
        <v>0</v>
      </c>
      <c r="F10" s="52">
        <v>21.15</v>
      </c>
      <c r="G10" s="52">
        <v>85.07</v>
      </c>
      <c r="H10" s="52">
        <v>29.3</v>
      </c>
      <c r="I10" s="52">
        <v>0</v>
      </c>
      <c r="J10" s="52">
        <v>0.01</v>
      </c>
      <c r="K10" s="52">
        <v>0</v>
      </c>
      <c r="L10" s="52">
        <v>10</v>
      </c>
      <c r="M10" s="52">
        <v>0.3</v>
      </c>
      <c r="N10" s="52">
        <v>4.8899999999999997</v>
      </c>
      <c r="O10" s="52">
        <v>8</v>
      </c>
      <c r="P10" s="51">
        <v>200</v>
      </c>
      <c r="Q10" s="52">
        <v>0.12</v>
      </c>
      <c r="R10" s="52">
        <v>0</v>
      </c>
      <c r="S10" s="52">
        <v>21.15</v>
      </c>
      <c r="T10" s="52">
        <v>85.07</v>
      </c>
      <c r="U10" s="52">
        <v>29.3</v>
      </c>
      <c r="V10" s="52">
        <v>0</v>
      </c>
      <c r="W10" s="52">
        <v>0.01</v>
      </c>
      <c r="X10" s="52">
        <v>0</v>
      </c>
      <c r="Y10" s="52">
        <v>10</v>
      </c>
      <c r="Z10" s="52">
        <v>0.3</v>
      </c>
      <c r="AA10" s="52">
        <v>4.8899999999999997</v>
      </c>
      <c r="AB10" s="52">
        <v>8</v>
      </c>
      <c r="AC10" s="64"/>
      <c r="AD10" s="64"/>
      <c r="AE10" s="64"/>
      <c r="AF10" s="64"/>
      <c r="AG10" s="64"/>
      <c r="AH10" s="64"/>
    </row>
    <row r="11" spans="1:34" ht="11.25" customHeight="1" x14ac:dyDescent="0.25">
      <c r="A11" s="6"/>
      <c r="B11" s="8" t="s">
        <v>15</v>
      </c>
      <c r="C11" s="4"/>
      <c r="D11" s="16">
        <f t="shared" ref="D11:O11" si="0">SUM(D7:D10)</f>
        <v>22.44</v>
      </c>
      <c r="E11" s="16">
        <f t="shared" si="0"/>
        <v>19.759999999999998</v>
      </c>
      <c r="F11" s="16">
        <f t="shared" si="0"/>
        <v>93.77000000000001</v>
      </c>
      <c r="G11" s="16">
        <f t="shared" si="0"/>
        <v>609.27</v>
      </c>
      <c r="H11" s="16">
        <f t="shared" si="0"/>
        <v>30.125</v>
      </c>
      <c r="I11" s="16">
        <f t="shared" si="0"/>
        <v>0</v>
      </c>
      <c r="J11" s="16">
        <f t="shared" si="0"/>
        <v>0.17499999999999999</v>
      </c>
      <c r="K11" s="16">
        <f t="shared" si="0"/>
        <v>1.79</v>
      </c>
      <c r="L11" s="16">
        <f t="shared" si="0"/>
        <v>51.879999999999995</v>
      </c>
      <c r="M11" s="16">
        <f t="shared" si="0"/>
        <v>3.1999999999999997</v>
      </c>
      <c r="N11" s="16">
        <f t="shared" si="0"/>
        <v>60.232500000000002</v>
      </c>
      <c r="O11" s="16">
        <f t="shared" si="0"/>
        <v>207.12</v>
      </c>
      <c r="P11" s="20"/>
      <c r="Q11" s="16">
        <f t="shared" ref="Q11:AB11" si="1">SUM(Q7:Q10)</f>
        <v>22.44</v>
      </c>
      <c r="R11" s="16">
        <f t="shared" si="1"/>
        <v>19.759999999999998</v>
      </c>
      <c r="S11" s="16">
        <f t="shared" si="1"/>
        <v>93.77000000000001</v>
      </c>
      <c r="T11" s="16">
        <f t="shared" si="1"/>
        <v>609.27</v>
      </c>
      <c r="U11" s="16">
        <f t="shared" si="1"/>
        <v>30.125</v>
      </c>
      <c r="V11" s="16">
        <f t="shared" si="1"/>
        <v>0</v>
      </c>
      <c r="W11" s="16">
        <f t="shared" si="1"/>
        <v>0.17499999999999999</v>
      </c>
      <c r="X11" s="16">
        <f t="shared" si="1"/>
        <v>1.79</v>
      </c>
      <c r="Y11" s="16">
        <f t="shared" si="1"/>
        <v>51.879999999999995</v>
      </c>
      <c r="Z11" s="16">
        <f t="shared" si="1"/>
        <v>3.1999999999999997</v>
      </c>
      <c r="AA11" s="16">
        <f t="shared" si="1"/>
        <v>60.232500000000002</v>
      </c>
      <c r="AB11" s="16">
        <f t="shared" si="1"/>
        <v>207.12</v>
      </c>
      <c r="AC11" s="64"/>
      <c r="AD11" s="26"/>
      <c r="AE11" s="26"/>
      <c r="AF11" s="26"/>
      <c r="AG11" s="26"/>
      <c r="AH11" s="26"/>
    </row>
    <row r="12" spans="1:34" ht="18" customHeight="1" x14ac:dyDescent="0.25">
      <c r="A12" s="6"/>
      <c r="B12" s="5" t="s">
        <v>9</v>
      </c>
      <c r="C12" s="7"/>
      <c r="D12" s="6"/>
      <c r="E12" s="6"/>
      <c r="F12" s="6"/>
      <c r="G12" s="6"/>
      <c r="H12" s="6"/>
      <c r="I12" s="6"/>
      <c r="J12" s="6"/>
      <c r="K12" s="50"/>
      <c r="L12" s="6"/>
      <c r="M12" s="6"/>
      <c r="N12" s="50"/>
      <c r="O12" s="50"/>
      <c r="P12" s="7"/>
      <c r="Q12" s="14"/>
      <c r="R12" s="14"/>
      <c r="S12" s="14"/>
      <c r="T12" s="14"/>
      <c r="U12" s="14"/>
      <c r="V12" s="14"/>
      <c r="W12" s="14"/>
      <c r="X12" s="56"/>
      <c r="Y12" s="56"/>
      <c r="Z12" s="56"/>
      <c r="AA12" s="56"/>
      <c r="AB12" s="56"/>
      <c r="AC12" s="26"/>
      <c r="AD12" s="26"/>
      <c r="AE12" s="26"/>
      <c r="AF12" s="26"/>
      <c r="AG12" s="26"/>
      <c r="AH12" s="26"/>
    </row>
    <row r="13" spans="1:34" ht="14.25" customHeight="1" x14ac:dyDescent="0.25">
      <c r="A13" s="78">
        <v>11</v>
      </c>
      <c r="B13" s="60" t="s">
        <v>115</v>
      </c>
      <c r="C13" s="49">
        <v>70</v>
      </c>
      <c r="D13" s="52">
        <v>1.2</v>
      </c>
      <c r="E13" s="52">
        <v>2.15</v>
      </c>
      <c r="F13" s="52">
        <v>3.75</v>
      </c>
      <c r="G13" s="52">
        <v>74.25</v>
      </c>
      <c r="H13" s="52">
        <v>8.6999999999999993</v>
      </c>
      <c r="I13" s="52">
        <v>0</v>
      </c>
      <c r="J13" s="52">
        <v>0</v>
      </c>
      <c r="K13" s="52">
        <v>0</v>
      </c>
      <c r="L13" s="52">
        <v>13</v>
      </c>
      <c r="M13" s="52">
        <v>0.9</v>
      </c>
      <c r="N13" s="52">
        <v>18.7</v>
      </c>
      <c r="O13" s="52">
        <v>22</v>
      </c>
      <c r="P13" s="49">
        <v>100</v>
      </c>
      <c r="Q13" s="52">
        <v>1.4</v>
      </c>
      <c r="R13" s="52">
        <v>3.1749999999999998</v>
      </c>
      <c r="S13" s="52">
        <v>4.375</v>
      </c>
      <c r="T13" s="52">
        <v>85.63</v>
      </c>
      <c r="U13" s="52">
        <v>10.15</v>
      </c>
      <c r="V13" s="52">
        <v>0</v>
      </c>
      <c r="W13" s="52">
        <v>0</v>
      </c>
      <c r="X13" s="52">
        <v>0</v>
      </c>
      <c r="Y13" s="52">
        <v>15.16666667</v>
      </c>
      <c r="Z13" s="52">
        <v>1.05</v>
      </c>
      <c r="AA13" s="52">
        <v>21.81666667</v>
      </c>
      <c r="AB13" s="52">
        <v>25.666666670000001</v>
      </c>
      <c r="AC13" s="26"/>
      <c r="AD13" s="26"/>
      <c r="AE13" s="26"/>
      <c r="AF13" s="26"/>
      <c r="AG13" s="26"/>
      <c r="AH13" s="26"/>
    </row>
    <row r="14" spans="1:34" x14ac:dyDescent="0.25">
      <c r="A14" s="6">
        <v>45</v>
      </c>
      <c r="B14" s="32" t="s">
        <v>53</v>
      </c>
      <c r="C14" s="51">
        <v>200</v>
      </c>
      <c r="D14" s="50">
        <v>5.24</v>
      </c>
      <c r="E14" s="50">
        <v>5.8250000000000002</v>
      </c>
      <c r="F14" s="50">
        <v>12.1</v>
      </c>
      <c r="G14" s="50">
        <v>141.80000000000001</v>
      </c>
      <c r="H14" s="50">
        <v>6.94</v>
      </c>
      <c r="I14" s="50">
        <v>13</v>
      </c>
      <c r="J14" s="50">
        <v>0.156</v>
      </c>
      <c r="K14" s="50">
        <v>0</v>
      </c>
      <c r="L14" s="50">
        <v>15.2</v>
      </c>
      <c r="M14" s="50">
        <v>0.8</v>
      </c>
      <c r="N14" s="50">
        <v>5.6</v>
      </c>
      <c r="O14" s="50">
        <v>61</v>
      </c>
      <c r="P14" s="21">
        <v>250</v>
      </c>
      <c r="Q14" s="6">
        <v>5.5</v>
      </c>
      <c r="R14" s="6">
        <v>4.5</v>
      </c>
      <c r="S14" s="6">
        <v>26</v>
      </c>
      <c r="T14" s="6">
        <v>163.69999999999999</v>
      </c>
      <c r="U14" s="6">
        <v>1.6</v>
      </c>
      <c r="V14" s="6">
        <v>17</v>
      </c>
      <c r="W14" s="6">
        <v>0.2</v>
      </c>
      <c r="X14" s="50">
        <v>0</v>
      </c>
      <c r="Y14" s="50">
        <v>36.200000000000003</v>
      </c>
      <c r="Z14" s="50">
        <v>1</v>
      </c>
      <c r="AA14" s="50">
        <v>35.9</v>
      </c>
      <c r="AB14" s="50">
        <v>76.8</v>
      </c>
      <c r="AC14" s="26"/>
      <c r="AD14" s="26"/>
      <c r="AE14" s="26"/>
      <c r="AF14" s="26"/>
      <c r="AG14" s="26"/>
      <c r="AH14" s="26"/>
    </row>
    <row r="15" spans="1:34" ht="11.25" customHeight="1" x14ac:dyDescent="0.25">
      <c r="A15" s="50">
        <v>402</v>
      </c>
      <c r="B15" s="48" t="s">
        <v>100</v>
      </c>
      <c r="C15" s="51" t="s">
        <v>101</v>
      </c>
      <c r="D15" s="52">
        <v>27</v>
      </c>
      <c r="E15" s="52">
        <v>15</v>
      </c>
      <c r="F15" s="52">
        <v>37</v>
      </c>
      <c r="G15" s="52">
        <v>446.83</v>
      </c>
      <c r="H15" s="52">
        <v>6.9</v>
      </c>
      <c r="I15" s="52">
        <v>33</v>
      </c>
      <c r="J15" s="52">
        <v>0.4</v>
      </c>
      <c r="K15" s="52">
        <v>0.1</v>
      </c>
      <c r="L15" s="52">
        <v>54.8</v>
      </c>
      <c r="M15" s="52">
        <v>2.8</v>
      </c>
      <c r="N15" s="52">
        <v>88.7</v>
      </c>
      <c r="O15" s="52">
        <v>324.3</v>
      </c>
      <c r="P15" s="51" t="s">
        <v>101</v>
      </c>
      <c r="Q15" s="52">
        <v>27</v>
      </c>
      <c r="R15" s="52">
        <v>15</v>
      </c>
      <c r="S15" s="52">
        <v>37</v>
      </c>
      <c r="T15" s="52">
        <v>446.83</v>
      </c>
      <c r="U15" s="52">
        <v>6.9</v>
      </c>
      <c r="V15" s="52">
        <v>33</v>
      </c>
      <c r="W15" s="52">
        <v>0.4</v>
      </c>
      <c r="X15" s="52">
        <v>0.1</v>
      </c>
      <c r="Y15" s="52">
        <v>54.8</v>
      </c>
      <c r="Z15" s="52">
        <v>2.8</v>
      </c>
      <c r="AA15" s="52">
        <v>88.7</v>
      </c>
      <c r="AB15" s="52">
        <v>324.3</v>
      </c>
      <c r="AC15" s="26"/>
      <c r="AD15" s="26"/>
      <c r="AE15" s="26"/>
      <c r="AF15" s="26"/>
      <c r="AG15" s="26"/>
      <c r="AH15" s="26"/>
    </row>
    <row r="16" spans="1:34" ht="12" customHeight="1" x14ac:dyDescent="0.25">
      <c r="A16" s="50">
        <v>283</v>
      </c>
      <c r="B16" s="50" t="s">
        <v>22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1">
        <v>200</v>
      </c>
      <c r="Q16" s="52">
        <v>0.8</v>
      </c>
      <c r="R16" s="52">
        <v>0.1</v>
      </c>
      <c r="S16" s="52">
        <v>26.6</v>
      </c>
      <c r="T16" s="52">
        <v>112.2</v>
      </c>
      <c r="U16" s="52">
        <v>0.1</v>
      </c>
      <c r="V16" s="52">
        <v>0</v>
      </c>
      <c r="W16" s="52">
        <v>0</v>
      </c>
      <c r="X16" s="52">
        <v>0</v>
      </c>
      <c r="Y16" s="52">
        <v>34</v>
      </c>
      <c r="Z16" s="52">
        <v>0.4</v>
      </c>
      <c r="AA16" s="52">
        <v>22</v>
      </c>
      <c r="AB16" s="52">
        <v>26.3</v>
      </c>
      <c r="AC16" s="26"/>
      <c r="AD16" s="26"/>
      <c r="AE16" s="26"/>
      <c r="AF16" s="26"/>
      <c r="AG16" s="26"/>
      <c r="AH16" s="26"/>
    </row>
    <row r="17" spans="1:34" ht="13.5" customHeight="1" x14ac:dyDescent="0.25">
      <c r="A17" s="50">
        <v>114</v>
      </c>
      <c r="B17" s="48" t="s">
        <v>18</v>
      </c>
      <c r="C17" s="53">
        <v>40</v>
      </c>
      <c r="D17" s="52">
        <v>3.2</v>
      </c>
      <c r="E17" s="52">
        <v>0.4</v>
      </c>
      <c r="F17" s="52">
        <v>19</v>
      </c>
      <c r="G17" s="52">
        <v>94</v>
      </c>
      <c r="H17" s="52">
        <v>0</v>
      </c>
      <c r="I17" s="52">
        <v>0</v>
      </c>
      <c r="J17" s="52">
        <v>0</v>
      </c>
      <c r="K17" s="52">
        <v>0</v>
      </c>
      <c r="L17" s="52">
        <v>8.6999999999999993</v>
      </c>
      <c r="M17" s="52">
        <v>0.4</v>
      </c>
      <c r="N17" s="52">
        <v>13.2</v>
      </c>
      <c r="O17" s="52">
        <v>30.6</v>
      </c>
      <c r="P17" s="49">
        <v>50</v>
      </c>
      <c r="Q17" s="55">
        <v>4</v>
      </c>
      <c r="R17" s="55">
        <v>0.5</v>
      </c>
      <c r="S17" s="55">
        <v>24</v>
      </c>
      <c r="T17" s="55">
        <v>117.5</v>
      </c>
      <c r="U17" s="55">
        <v>0</v>
      </c>
      <c r="V17" s="55">
        <v>0</v>
      </c>
      <c r="W17" s="55">
        <v>0</v>
      </c>
      <c r="X17" s="55">
        <v>0</v>
      </c>
      <c r="Y17" s="55">
        <v>11</v>
      </c>
      <c r="Z17" s="55">
        <v>0.5</v>
      </c>
      <c r="AA17" s="55">
        <v>17</v>
      </c>
      <c r="AB17" s="55">
        <v>38</v>
      </c>
      <c r="AC17" s="26"/>
      <c r="AD17" s="26"/>
      <c r="AE17" s="26"/>
      <c r="AF17" s="26"/>
      <c r="AG17" s="26"/>
      <c r="AH17" s="26"/>
    </row>
    <row r="18" spans="1:34" ht="13.5" customHeight="1" x14ac:dyDescent="0.25">
      <c r="A18" s="58">
        <v>282</v>
      </c>
      <c r="B18" s="50" t="s">
        <v>106</v>
      </c>
      <c r="C18" s="51">
        <v>200</v>
      </c>
      <c r="D18" s="52">
        <v>0.1</v>
      </c>
      <c r="E18" s="52">
        <v>0</v>
      </c>
      <c r="F18" s="52">
        <v>21</v>
      </c>
      <c r="G18" s="52">
        <v>47</v>
      </c>
      <c r="H18" s="52">
        <v>3.6</v>
      </c>
      <c r="I18" s="52">
        <v>0</v>
      </c>
      <c r="J18" s="52">
        <v>0</v>
      </c>
      <c r="K18" s="52">
        <v>0</v>
      </c>
      <c r="L18" s="52">
        <v>14</v>
      </c>
      <c r="M18" s="52">
        <v>0.4</v>
      </c>
      <c r="N18" s="52">
        <v>5.4</v>
      </c>
      <c r="O18" s="52">
        <v>3.89</v>
      </c>
      <c r="P18" s="49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26"/>
      <c r="AD18" s="26"/>
      <c r="AE18" s="26"/>
      <c r="AF18" s="26"/>
      <c r="AG18" s="26"/>
      <c r="AH18" s="26"/>
    </row>
    <row r="19" spans="1:34" ht="12" customHeight="1" x14ac:dyDescent="0.25">
      <c r="A19" s="50"/>
      <c r="B19" s="48"/>
      <c r="C19" s="53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49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26"/>
      <c r="AD19" s="15"/>
      <c r="AE19" s="15"/>
      <c r="AF19" s="15"/>
      <c r="AG19" s="15"/>
      <c r="AH19" s="15"/>
    </row>
    <row r="20" spans="1:34" x14ac:dyDescent="0.25">
      <c r="A20" s="6"/>
      <c r="B20" s="8" t="s">
        <v>15</v>
      </c>
      <c r="C20" s="7"/>
      <c r="D20" s="17">
        <f>D13+D14+D15+D16+D17+D18+D19</f>
        <v>36.74</v>
      </c>
      <c r="E20" s="17">
        <f>E13+E14+E15+E16+E17+E18+E19</f>
        <v>23.375</v>
      </c>
      <c r="F20" s="17">
        <f>SUM(F14:F19)</f>
        <v>89.1</v>
      </c>
      <c r="G20" s="17">
        <f>G13+G14+G15+G16+G17+G18+G19</f>
        <v>803.88</v>
      </c>
      <c r="H20" s="17">
        <f t="shared" ref="H20:O20" si="2">SUM(H14:H19)</f>
        <v>17.440000000000001</v>
      </c>
      <c r="I20" s="17">
        <f t="shared" si="2"/>
        <v>46</v>
      </c>
      <c r="J20" s="17">
        <f t="shared" si="2"/>
        <v>0.55600000000000005</v>
      </c>
      <c r="K20" s="17">
        <f t="shared" si="2"/>
        <v>0.1</v>
      </c>
      <c r="L20" s="17">
        <f t="shared" si="2"/>
        <v>92.7</v>
      </c>
      <c r="M20" s="17">
        <f t="shared" si="2"/>
        <v>4.3999999999999995</v>
      </c>
      <c r="N20" s="17">
        <f t="shared" si="2"/>
        <v>112.9</v>
      </c>
      <c r="O20" s="17">
        <f t="shared" si="2"/>
        <v>419.79</v>
      </c>
      <c r="P20" s="21"/>
      <c r="Q20" s="18">
        <f>SUM(Q14:Q19)</f>
        <v>37.299999999999997</v>
      </c>
      <c r="R20" s="18">
        <f>R13+R14+R15+R16+R17+R18+R19</f>
        <v>23.275000000000002</v>
      </c>
      <c r="S20" s="18">
        <f>SUM(S14:S19)</f>
        <v>113.6</v>
      </c>
      <c r="T20" s="18">
        <f>T13+T14+T15+T16+T17+T18+T19</f>
        <v>925.86</v>
      </c>
      <c r="U20" s="18">
        <f t="shared" ref="U20:AB20" si="3">SUM(U14:U19)</f>
        <v>8.6</v>
      </c>
      <c r="V20" s="18">
        <f t="shared" si="3"/>
        <v>50</v>
      </c>
      <c r="W20" s="18">
        <f t="shared" si="3"/>
        <v>0.60000000000000009</v>
      </c>
      <c r="X20" s="18">
        <f t="shared" si="3"/>
        <v>0.1</v>
      </c>
      <c r="Y20" s="18">
        <f t="shared" si="3"/>
        <v>136</v>
      </c>
      <c r="Z20" s="18">
        <f t="shared" si="3"/>
        <v>4.7</v>
      </c>
      <c r="AA20" s="18">
        <f t="shared" si="3"/>
        <v>163.6</v>
      </c>
      <c r="AB20" s="18">
        <f t="shared" si="3"/>
        <v>465.40000000000003</v>
      </c>
      <c r="AC20" s="15"/>
    </row>
    <row r="21" spans="1:34" x14ac:dyDescent="0.25">
      <c r="A21" s="6"/>
      <c r="B21" s="1" t="s">
        <v>16</v>
      </c>
      <c r="C21" s="7"/>
      <c r="D21" s="38">
        <f t="shared" ref="D21:O21" si="4">D11+D20</f>
        <v>59.180000000000007</v>
      </c>
      <c r="E21" s="38">
        <f t="shared" si="4"/>
        <v>43.134999999999998</v>
      </c>
      <c r="F21" s="38">
        <f t="shared" si="4"/>
        <v>182.87</v>
      </c>
      <c r="G21" s="38">
        <f t="shared" si="4"/>
        <v>1413.15</v>
      </c>
      <c r="H21" s="38">
        <f t="shared" si="4"/>
        <v>47.564999999999998</v>
      </c>
      <c r="I21" s="38">
        <f t="shared" si="4"/>
        <v>46</v>
      </c>
      <c r="J21" s="38">
        <f t="shared" si="4"/>
        <v>0.73100000000000009</v>
      </c>
      <c r="K21" s="38">
        <f t="shared" si="4"/>
        <v>1.8900000000000001</v>
      </c>
      <c r="L21" s="38">
        <f t="shared" si="4"/>
        <v>144.57999999999998</v>
      </c>
      <c r="M21" s="38">
        <f t="shared" si="4"/>
        <v>7.6</v>
      </c>
      <c r="N21" s="38">
        <f t="shared" si="4"/>
        <v>173.13249999999999</v>
      </c>
      <c r="O21" s="38">
        <f t="shared" si="4"/>
        <v>626.91000000000008</v>
      </c>
      <c r="P21" s="21"/>
      <c r="Q21" s="39">
        <f t="shared" ref="Q21:AB21" si="5">Q11+Q20</f>
        <v>59.739999999999995</v>
      </c>
      <c r="R21" s="39">
        <f t="shared" si="5"/>
        <v>43.034999999999997</v>
      </c>
      <c r="S21" s="39">
        <f t="shared" si="5"/>
        <v>207.37</v>
      </c>
      <c r="T21" s="39">
        <f t="shared" si="5"/>
        <v>1535.13</v>
      </c>
      <c r="U21" s="39">
        <f t="shared" si="5"/>
        <v>38.725000000000001</v>
      </c>
      <c r="V21" s="39">
        <f t="shared" si="5"/>
        <v>50</v>
      </c>
      <c r="W21" s="39">
        <f t="shared" si="5"/>
        <v>0.77500000000000013</v>
      </c>
      <c r="X21" s="39">
        <f t="shared" si="5"/>
        <v>1.8900000000000001</v>
      </c>
      <c r="Y21" s="39">
        <f t="shared" si="5"/>
        <v>187.88</v>
      </c>
      <c r="Z21" s="39">
        <f t="shared" si="5"/>
        <v>7.9</v>
      </c>
      <c r="AA21" s="39">
        <f t="shared" si="5"/>
        <v>223.83249999999998</v>
      </c>
      <c r="AB21" s="39">
        <f t="shared" si="5"/>
        <v>672.52</v>
      </c>
    </row>
    <row r="22" spans="1:34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5" spans="1:34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</sheetData>
  <mergeCells count="6">
    <mergeCell ref="Y5:AB5"/>
    <mergeCell ref="D5:G5"/>
    <mergeCell ref="Q5:T5"/>
    <mergeCell ref="H5:K5"/>
    <mergeCell ref="L5:O5"/>
    <mergeCell ref="U5:X5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workbookViewId="0">
      <selection activeCell="B8" sqref="B8"/>
    </sheetView>
  </sheetViews>
  <sheetFormatPr defaultRowHeight="15" x14ac:dyDescent="0.25"/>
  <cols>
    <col min="1" max="1" width="11.85546875" customWidth="1"/>
    <col min="2" max="2" width="33.85546875" customWidth="1"/>
    <col min="3" max="3" width="6.7109375" customWidth="1"/>
    <col min="4" max="6" width="3.42578125" customWidth="1"/>
    <col min="7" max="7" width="5.7109375" customWidth="1"/>
    <col min="8" max="15" width="3.42578125" customWidth="1"/>
    <col min="16" max="16" width="7.710937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34" x14ac:dyDescent="0.25">
      <c r="B2" s="84" t="s">
        <v>77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34" x14ac:dyDescent="0.25">
      <c r="A3" s="15"/>
      <c r="B3" s="24" t="s">
        <v>73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4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34" ht="12.75" customHeight="1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34" ht="15" customHeight="1" x14ac:dyDescent="0.25">
      <c r="A5" s="58" t="s">
        <v>71</v>
      </c>
      <c r="B5" s="1" t="s">
        <v>0</v>
      </c>
      <c r="C5" s="1" t="s">
        <v>33</v>
      </c>
      <c r="D5" s="91" t="s">
        <v>13</v>
      </c>
      <c r="E5" s="91"/>
      <c r="F5" s="91"/>
      <c r="G5" s="91"/>
      <c r="H5" s="88" t="s">
        <v>1</v>
      </c>
      <c r="I5" s="89"/>
      <c r="J5" s="89"/>
      <c r="K5" s="90"/>
      <c r="L5" s="88" t="s">
        <v>14</v>
      </c>
      <c r="M5" s="89"/>
      <c r="N5" s="89"/>
      <c r="O5" s="90"/>
      <c r="P5" s="1" t="s">
        <v>34</v>
      </c>
      <c r="Q5" s="91" t="s">
        <v>13</v>
      </c>
      <c r="R5" s="91"/>
      <c r="S5" s="91"/>
      <c r="T5" s="91"/>
      <c r="U5" s="91" t="s">
        <v>1</v>
      </c>
      <c r="V5" s="91"/>
      <c r="W5" s="91"/>
      <c r="X5" s="83"/>
      <c r="Y5" s="88" t="s">
        <v>14</v>
      </c>
      <c r="Z5" s="89"/>
      <c r="AA5" s="89"/>
      <c r="AB5" s="90"/>
    </row>
    <row r="6" spans="1:34" x14ac:dyDescent="0.25">
      <c r="A6" s="58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35</v>
      </c>
      <c r="J6" s="1" t="s">
        <v>6</v>
      </c>
      <c r="K6" s="1" t="s">
        <v>36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39</v>
      </c>
      <c r="W6" s="1" t="s">
        <v>40</v>
      </c>
      <c r="X6" s="1" t="s">
        <v>41</v>
      </c>
      <c r="Y6" s="1" t="s">
        <v>8</v>
      </c>
      <c r="Z6" s="1" t="s">
        <v>12</v>
      </c>
      <c r="AA6" s="1" t="s">
        <v>37</v>
      </c>
      <c r="AB6" s="1" t="s">
        <v>38</v>
      </c>
    </row>
    <row r="7" spans="1:34" x14ac:dyDescent="0.25">
      <c r="A7" s="58">
        <v>141</v>
      </c>
      <c r="B7" s="48" t="s">
        <v>54</v>
      </c>
      <c r="C7" s="86" t="s">
        <v>120</v>
      </c>
      <c r="D7" s="54">
        <v>8.8000000000000007</v>
      </c>
      <c r="E7" s="54">
        <v>10.56</v>
      </c>
      <c r="F7" s="54">
        <v>42.24</v>
      </c>
      <c r="G7" s="54">
        <v>296.74</v>
      </c>
      <c r="H7" s="54">
        <v>0.53</v>
      </c>
      <c r="I7" s="54">
        <v>0.09</v>
      </c>
      <c r="J7" s="54">
        <v>7.0000000000000007E-2</v>
      </c>
      <c r="K7" s="54">
        <v>0.44</v>
      </c>
      <c r="L7" s="54">
        <v>169.84</v>
      </c>
      <c r="M7" s="54">
        <v>0.97</v>
      </c>
      <c r="N7" s="54">
        <v>28.16</v>
      </c>
      <c r="O7" s="54">
        <v>235.49</v>
      </c>
      <c r="P7" s="86" t="s">
        <v>120</v>
      </c>
      <c r="Q7" s="54">
        <v>8.1</v>
      </c>
      <c r="R7" s="54">
        <v>10.1</v>
      </c>
      <c r="S7" s="54">
        <v>42.2</v>
      </c>
      <c r="T7" s="54">
        <v>295.74</v>
      </c>
      <c r="U7" s="54">
        <v>0.53</v>
      </c>
      <c r="V7" s="54">
        <v>0.09</v>
      </c>
      <c r="W7" s="54">
        <v>7.0000000000000007E-2</v>
      </c>
      <c r="X7" s="54">
        <v>0.44</v>
      </c>
      <c r="Y7" s="54">
        <v>169.84</v>
      </c>
      <c r="Z7" s="54">
        <v>0.97</v>
      </c>
      <c r="AA7" s="54">
        <v>28.16</v>
      </c>
      <c r="AB7" s="54">
        <v>235.49</v>
      </c>
    </row>
    <row r="8" spans="1:34" x14ac:dyDescent="0.25">
      <c r="A8" s="46">
        <v>295</v>
      </c>
      <c r="B8" s="48" t="s">
        <v>88</v>
      </c>
      <c r="C8" s="49">
        <v>200</v>
      </c>
      <c r="D8" s="55">
        <v>0.12</v>
      </c>
      <c r="E8" s="55">
        <v>0</v>
      </c>
      <c r="F8" s="55">
        <v>12.04</v>
      </c>
      <c r="G8" s="55">
        <v>48.64</v>
      </c>
      <c r="H8" s="55">
        <v>0</v>
      </c>
      <c r="I8" s="55">
        <v>0</v>
      </c>
      <c r="J8" s="55">
        <v>0</v>
      </c>
      <c r="K8" s="55">
        <v>0</v>
      </c>
      <c r="L8" s="55">
        <v>11</v>
      </c>
      <c r="M8" s="55">
        <v>0</v>
      </c>
      <c r="N8" s="55">
        <v>0.6</v>
      </c>
      <c r="O8" s="55">
        <v>1.98</v>
      </c>
      <c r="P8" s="49">
        <v>200</v>
      </c>
      <c r="Q8" s="55">
        <v>0.12</v>
      </c>
      <c r="R8" s="55">
        <v>0</v>
      </c>
      <c r="S8" s="55">
        <v>12.04</v>
      </c>
      <c r="T8" s="55">
        <v>48.64</v>
      </c>
      <c r="U8" s="55">
        <v>0</v>
      </c>
      <c r="V8" s="55">
        <v>0</v>
      </c>
      <c r="W8" s="55">
        <v>0</v>
      </c>
      <c r="X8" s="55">
        <v>0</v>
      </c>
      <c r="Y8" s="55">
        <v>11</v>
      </c>
      <c r="Z8" s="55">
        <v>0</v>
      </c>
      <c r="AA8" s="55">
        <v>0.6</v>
      </c>
      <c r="AB8" s="55">
        <v>1.98</v>
      </c>
    </row>
    <row r="9" spans="1:34" x14ac:dyDescent="0.25">
      <c r="A9" s="50">
        <v>114</v>
      </c>
      <c r="B9" s="48" t="s">
        <v>18</v>
      </c>
      <c r="C9" s="49">
        <v>50</v>
      </c>
      <c r="D9" s="55">
        <v>4</v>
      </c>
      <c r="E9" s="55">
        <v>0.5</v>
      </c>
      <c r="F9" s="55">
        <v>24</v>
      </c>
      <c r="G9" s="55">
        <v>117.5</v>
      </c>
      <c r="H9" s="55">
        <v>0</v>
      </c>
      <c r="I9" s="55">
        <v>0</v>
      </c>
      <c r="J9" s="55">
        <v>0</v>
      </c>
      <c r="K9" s="55">
        <v>0</v>
      </c>
      <c r="L9" s="55">
        <v>11</v>
      </c>
      <c r="M9" s="55">
        <v>0.5</v>
      </c>
      <c r="N9" s="55">
        <v>17</v>
      </c>
      <c r="O9" s="55">
        <v>38</v>
      </c>
      <c r="P9" s="49">
        <v>50</v>
      </c>
      <c r="Q9" s="55">
        <v>4</v>
      </c>
      <c r="R9" s="55">
        <v>0.5</v>
      </c>
      <c r="S9" s="55">
        <v>24</v>
      </c>
      <c r="T9" s="55">
        <v>117.5</v>
      </c>
      <c r="U9" s="55">
        <v>0</v>
      </c>
      <c r="V9" s="55">
        <v>0</v>
      </c>
      <c r="W9" s="55">
        <v>0</v>
      </c>
      <c r="X9" s="55">
        <v>0</v>
      </c>
      <c r="Y9" s="55">
        <v>11</v>
      </c>
      <c r="Z9" s="55">
        <v>0.5</v>
      </c>
      <c r="AA9" s="55">
        <v>17</v>
      </c>
      <c r="AB9" s="55">
        <v>38</v>
      </c>
    </row>
    <row r="10" spans="1:34" x14ac:dyDescent="0.25">
      <c r="A10" s="50">
        <v>118</v>
      </c>
      <c r="B10" s="48" t="s">
        <v>94</v>
      </c>
      <c r="C10" s="87">
        <v>20</v>
      </c>
      <c r="D10" s="52">
        <v>3.75</v>
      </c>
      <c r="E10" s="52">
        <v>4.9000000000000004</v>
      </c>
      <c r="F10" s="52">
        <v>37.200000000000003</v>
      </c>
      <c r="G10" s="52">
        <v>208.5</v>
      </c>
      <c r="H10" s="52">
        <v>0</v>
      </c>
      <c r="I10" s="52">
        <v>0</v>
      </c>
      <c r="J10" s="52">
        <v>0.04</v>
      </c>
      <c r="K10" s="52">
        <v>0</v>
      </c>
      <c r="L10" s="52">
        <v>2.5000000000000001E-2</v>
      </c>
      <c r="M10" s="52">
        <v>1.05</v>
      </c>
      <c r="N10" s="52">
        <v>0</v>
      </c>
      <c r="O10" s="52">
        <v>0</v>
      </c>
      <c r="P10" s="87">
        <v>20</v>
      </c>
      <c r="Q10" s="52">
        <v>3.75</v>
      </c>
      <c r="R10" s="52">
        <v>4.9000000000000004</v>
      </c>
      <c r="S10" s="52">
        <v>37.200000000000003</v>
      </c>
      <c r="T10" s="52">
        <v>208.5</v>
      </c>
      <c r="U10" s="52">
        <v>0</v>
      </c>
      <c r="V10" s="52">
        <v>0</v>
      </c>
      <c r="W10" s="52">
        <v>0.04</v>
      </c>
      <c r="X10" s="52">
        <v>0</v>
      </c>
      <c r="Y10" s="52">
        <v>2.5000000000000001E-2</v>
      </c>
      <c r="Z10" s="52">
        <v>1.05</v>
      </c>
      <c r="AA10" s="52">
        <v>0</v>
      </c>
      <c r="AB10" s="52">
        <v>0</v>
      </c>
      <c r="AC10" s="64"/>
      <c r="AD10" s="64"/>
      <c r="AE10" s="64"/>
      <c r="AF10" s="64"/>
      <c r="AG10" s="64"/>
      <c r="AH10" s="64"/>
    </row>
    <row r="11" spans="1:34" ht="13.5" customHeight="1" x14ac:dyDescent="0.25">
      <c r="A11" s="58"/>
      <c r="B11" s="8" t="s">
        <v>15</v>
      </c>
      <c r="C11" s="49"/>
      <c r="D11" s="16">
        <f t="shared" ref="D11:O11" si="0">SUM(D7:D10)</f>
        <v>16.670000000000002</v>
      </c>
      <c r="E11" s="16">
        <f t="shared" si="0"/>
        <v>15.96</v>
      </c>
      <c r="F11" s="16">
        <f t="shared" si="0"/>
        <v>115.48</v>
      </c>
      <c r="G11" s="16">
        <f t="shared" si="0"/>
        <v>671.38</v>
      </c>
      <c r="H11" s="16">
        <f t="shared" si="0"/>
        <v>0.53</v>
      </c>
      <c r="I11" s="16">
        <f t="shared" si="0"/>
        <v>0.09</v>
      </c>
      <c r="J11" s="16">
        <f t="shared" si="0"/>
        <v>0.11000000000000001</v>
      </c>
      <c r="K11" s="16">
        <f t="shared" si="0"/>
        <v>0.44</v>
      </c>
      <c r="L11" s="16">
        <f t="shared" si="0"/>
        <v>191.86500000000001</v>
      </c>
      <c r="M11" s="16">
        <f t="shared" si="0"/>
        <v>2.52</v>
      </c>
      <c r="N11" s="16">
        <f t="shared" si="0"/>
        <v>45.760000000000005</v>
      </c>
      <c r="O11" s="16">
        <f t="shared" si="0"/>
        <v>275.47000000000003</v>
      </c>
      <c r="P11" s="49"/>
      <c r="Q11" s="16">
        <f>Q7+Q8+Q10</f>
        <v>11.969999999999999</v>
      </c>
      <c r="R11" s="16">
        <f t="shared" ref="R11:AB11" si="1">SUM(R7:R10)</f>
        <v>15.5</v>
      </c>
      <c r="S11" s="16">
        <f t="shared" si="1"/>
        <v>115.44000000000001</v>
      </c>
      <c r="T11" s="16">
        <f t="shared" si="1"/>
        <v>670.38</v>
      </c>
      <c r="U11" s="16">
        <f t="shared" si="1"/>
        <v>0.53</v>
      </c>
      <c r="V11" s="16">
        <f t="shared" si="1"/>
        <v>0.09</v>
      </c>
      <c r="W11" s="16">
        <f t="shared" si="1"/>
        <v>0.11000000000000001</v>
      </c>
      <c r="X11" s="16">
        <f t="shared" si="1"/>
        <v>0.44</v>
      </c>
      <c r="Y11" s="16">
        <f t="shared" si="1"/>
        <v>191.86500000000001</v>
      </c>
      <c r="Z11" s="16">
        <f t="shared" si="1"/>
        <v>2.52</v>
      </c>
      <c r="AA11" s="16">
        <f t="shared" si="1"/>
        <v>45.760000000000005</v>
      </c>
      <c r="AB11" s="16">
        <f t="shared" si="1"/>
        <v>275.47000000000003</v>
      </c>
      <c r="AC11" s="26"/>
      <c r="AD11" s="26"/>
      <c r="AE11" s="26"/>
      <c r="AF11" s="26"/>
      <c r="AG11" s="26"/>
      <c r="AH11" s="26"/>
    </row>
    <row r="12" spans="1:34" ht="12.75" customHeight="1" x14ac:dyDescent="0.25">
      <c r="A12" s="58"/>
      <c r="B12" s="5" t="s">
        <v>9</v>
      </c>
      <c r="C12" s="51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26"/>
      <c r="AD12" s="26"/>
      <c r="AE12" s="26"/>
      <c r="AF12" s="26"/>
      <c r="AG12" s="26"/>
      <c r="AH12" s="26"/>
    </row>
    <row r="13" spans="1:34" ht="21" customHeight="1" x14ac:dyDescent="0.25">
      <c r="A13" s="58">
        <v>65</v>
      </c>
      <c r="B13" s="60" t="s">
        <v>85</v>
      </c>
      <c r="C13" s="49">
        <v>100</v>
      </c>
      <c r="D13" s="62">
        <v>1.5</v>
      </c>
      <c r="E13" s="62">
        <v>5.25</v>
      </c>
      <c r="F13" s="62">
        <v>12.5</v>
      </c>
      <c r="G13" s="62">
        <v>102.82</v>
      </c>
      <c r="H13" s="62">
        <v>10</v>
      </c>
      <c r="I13" s="62">
        <v>0</v>
      </c>
      <c r="J13" s="62">
        <v>0</v>
      </c>
      <c r="K13" s="62">
        <v>0</v>
      </c>
      <c r="L13" s="62">
        <v>26</v>
      </c>
      <c r="M13" s="62">
        <v>0.8</v>
      </c>
      <c r="N13" s="62">
        <v>19.733333330000001</v>
      </c>
      <c r="O13" s="62">
        <v>36</v>
      </c>
      <c r="P13" s="49">
        <v>110</v>
      </c>
      <c r="Q13" s="62">
        <v>2</v>
      </c>
      <c r="R13" s="62">
        <v>6.8</v>
      </c>
      <c r="S13" s="62">
        <v>15</v>
      </c>
      <c r="T13" s="62">
        <v>115.24</v>
      </c>
      <c r="U13" s="62">
        <v>9.17</v>
      </c>
      <c r="V13" s="62">
        <v>0</v>
      </c>
      <c r="W13" s="62">
        <v>5.8333333000000001E-2</v>
      </c>
      <c r="X13" s="62">
        <v>3.6166666670000001</v>
      </c>
      <c r="Y13" s="62">
        <v>13.3</v>
      </c>
      <c r="Z13" s="62">
        <v>0.49</v>
      </c>
      <c r="AA13" s="62">
        <v>16.333333329999999</v>
      </c>
      <c r="AB13" s="62">
        <v>11.08333333</v>
      </c>
      <c r="AC13" s="26"/>
      <c r="AD13" s="26"/>
      <c r="AE13" s="26"/>
      <c r="AF13" s="26"/>
      <c r="AG13" s="26"/>
      <c r="AH13" s="26"/>
    </row>
    <row r="14" spans="1:34" ht="26.25" customHeight="1" x14ac:dyDescent="0.25">
      <c r="A14" s="40">
        <v>47</v>
      </c>
      <c r="B14" s="41" t="s">
        <v>55</v>
      </c>
      <c r="C14" s="40" t="s">
        <v>56</v>
      </c>
      <c r="D14" s="62">
        <v>4.5599999999999996</v>
      </c>
      <c r="E14" s="62">
        <v>4.7050000000000001</v>
      </c>
      <c r="F14" s="62">
        <v>15.06</v>
      </c>
      <c r="G14" s="62">
        <v>144.36000000000001</v>
      </c>
      <c r="H14" s="62">
        <v>6.6</v>
      </c>
      <c r="I14" s="62">
        <v>8.0000000000000002E-3</v>
      </c>
      <c r="J14" s="62">
        <v>8.4000000000000005E-2</v>
      </c>
      <c r="K14" s="62">
        <v>0.32</v>
      </c>
      <c r="L14" s="62">
        <v>12.2</v>
      </c>
      <c r="M14" s="62">
        <v>0.76</v>
      </c>
      <c r="N14" s="62">
        <v>18</v>
      </c>
      <c r="O14" s="62">
        <v>43</v>
      </c>
      <c r="P14" s="42" t="s">
        <v>57</v>
      </c>
      <c r="Q14" s="62">
        <v>5.0999999999999996</v>
      </c>
      <c r="R14" s="62">
        <v>5.2750000000000004</v>
      </c>
      <c r="S14" s="62">
        <v>18.824999999999999</v>
      </c>
      <c r="T14" s="62">
        <v>166.61</v>
      </c>
      <c r="U14" s="62">
        <v>8.3000000000000007</v>
      </c>
      <c r="V14" s="62">
        <v>0.01</v>
      </c>
      <c r="W14" s="62">
        <v>0.105</v>
      </c>
      <c r="X14" s="62">
        <v>0.4</v>
      </c>
      <c r="Y14" s="62">
        <v>15.25</v>
      </c>
      <c r="Z14" s="62">
        <v>0.93</v>
      </c>
      <c r="AA14" s="62">
        <v>21.88</v>
      </c>
      <c r="AB14" s="62">
        <v>54.19</v>
      </c>
      <c r="AC14" s="26"/>
      <c r="AD14" s="26"/>
      <c r="AE14" s="26"/>
      <c r="AF14" s="26"/>
      <c r="AG14" s="26"/>
      <c r="AH14" s="26"/>
    </row>
    <row r="15" spans="1:34" x14ac:dyDescent="0.25">
      <c r="A15" s="50">
        <v>212</v>
      </c>
      <c r="B15" s="61" t="s">
        <v>83</v>
      </c>
      <c r="C15" s="79" t="s">
        <v>90</v>
      </c>
      <c r="D15" s="62">
        <v>23.12</v>
      </c>
      <c r="E15" s="62">
        <v>20.399999999999999</v>
      </c>
      <c r="F15" s="62">
        <v>1.08</v>
      </c>
      <c r="G15" s="62">
        <v>292.8</v>
      </c>
      <c r="H15" s="62">
        <v>3.96</v>
      </c>
      <c r="I15" s="62">
        <v>5.28</v>
      </c>
      <c r="J15" s="62">
        <v>3.27</v>
      </c>
      <c r="K15" s="62">
        <v>3.24</v>
      </c>
      <c r="L15" s="62">
        <v>3.96</v>
      </c>
      <c r="M15" s="62">
        <v>10.38</v>
      </c>
      <c r="N15" s="62">
        <v>5.76</v>
      </c>
      <c r="O15" s="62">
        <v>24</v>
      </c>
      <c r="P15" s="79" t="s">
        <v>90</v>
      </c>
      <c r="Q15" s="62">
        <v>23.12</v>
      </c>
      <c r="R15" s="62">
        <v>20.399999999999999</v>
      </c>
      <c r="S15" s="62">
        <v>1.08</v>
      </c>
      <c r="T15" s="62">
        <v>292.8</v>
      </c>
      <c r="U15" s="62">
        <v>3.96</v>
      </c>
      <c r="V15" s="62">
        <v>5.28</v>
      </c>
      <c r="W15" s="62">
        <v>3.27</v>
      </c>
      <c r="X15" s="62">
        <v>3.24</v>
      </c>
      <c r="Y15" s="62">
        <v>3.96</v>
      </c>
      <c r="Z15" s="62">
        <v>10.38</v>
      </c>
      <c r="AA15" s="62">
        <v>5.76</v>
      </c>
      <c r="AB15" s="62">
        <v>24</v>
      </c>
      <c r="AC15" s="26"/>
      <c r="AD15" s="26"/>
      <c r="AE15" s="26"/>
      <c r="AF15" s="26"/>
      <c r="AG15" s="26"/>
      <c r="AH15" s="26"/>
    </row>
    <row r="16" spans="1:34" x14ac:dyDescent="0.25">
      <c r="A16" s="62">
        <v>222</v>
      </c>
      <c r="B16" s="50" t="s">
        <v>24</v>
      </c>
      <c r="C16" s="51">
        <v>150</v>
      </c>
      <c r="D16" s="52">
        <v>8.4</v>
      </c>
      <c r="E16" s="52">
        <v>5.4</v>
      </c>
      <c r="F16" s="52">
        <v>45</v>
      </c>
      <c r="G16" s="52">
        <v>258.8</v>
      </c>
      <c r="H16" s="52">
        <v>0</v>
      </c>
      <c r="I16" s="52">
        <v>25</v>
      </c>
      <c r="J16" s="52">
        <v>0.2</v>
      </c>
      <c r="K16" s="52">
        <v>0</v>
      </c>
      <c r="L16" s="52">
        <v>18</v>
      </c>
      <c r="M16" s="52">
        <v>2.2999999999999998</v>
      </c>
      <c r="N16" s="52">
        <v>133</v>
      </c>
      <c r="O16" s="52">
        <v>175</v>
      </c>
      <c r="P16" s="51">
        <v>180</v>
      </c>
      <c r="Q16" s="52">
        <v>10.08</v>
      </c>
      <c r="R16" s="52">
        <v>6.48</v>
      </c>
      <c r="S16" s="52">
        <v>54</v>
      </c>
      <c r="T16" s="52">
        <v>310.55</v>
      </c>
      <c r="U16" s="52">
        <v>0</v>
      </c>
      <c r="V16" s="52">
        <v>29.99</v>
      </c>
      <c r="W16" s="52">
        <v>0.24</v>
      </c>
      <c r="X16" s="52">
        <v>0</v>
      </c>
      <c r="Y16" s="52">
        <v>26.39</v>
      </c>
      <c r="Z16" s="52">
        <v>3.35</v>
      </c>
      <c r="AA16" s="52">
        <v>191.9</v>
      </c>
      <c r="AB16" s="52">
        <v>209.99</v>
      </c>
      <c r="AC16" s="26"/>
      <c r="AD16" s="26"/>
      <c r="AE16" s="26"/>
      <c r="AF16" s="26"/>
      <c r="AG16" s="26"/>
      <c r="AH16" s="26"/>
    </row>
    <row r="17" spans="1:34" x14ac:dyDescent="0.25">
      <c r="A17" s="50">
        <v>273</v>
      </c>
      <c r="B17" s="50" t="s">
        <v>58</v>
      </c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1">
        <v>200</v>
      </c>
      <c r="Q17" s="52">
        <v>0.12</v>
      </c>
      <c r="R17" s="52">
        <v>0</v>
      </c>
      <c r="S17" s="52">
        <v>21.15</v>
      </c>
      <c r="T17" s="52">
        <v>85.07</v>
      </c>
      <c r="U17" s="52">
        <v>29.3</v>
      </c>
      <c r="V17" s="52">
        <v>0</v>
      </c>
      <c r="W17" s="52">
        <v>0.01</v>
      </c>
      <c r="X17" s="52">
        <v>0</v>
      </c>
      <c r="Y17" s="52">
        <v>10</v>
      </c>
      <c r="Z17" s="52">
        <v>0.3</v>
      </c>
      <c r="AA17" s="52">
        <v>4.8899999999999997</v>
      </c>
      <c r="AB17" s="52">
        <v>8</v>
      </c>
      <c r="AC17" s="26"/>
      <c r="AD17" s="26"/>
      <c r="AE17" s="26"/>
      <c r="AF17" s="26"/>
      <c r="AG17" s="26"/>
      <c r="AH17" s="26"/>
    </row>
    <row r="18" spans="1:34" x14ac:dyDescent="0.25">
      <c r="A18" s="50">
        <v>531</v>
      </c>
      <c r="B18" s="62" t="s">
        <v>91</v>
      </c>
      <c r="C18" s="75">
        <v>200</v>
      </c>
      <c r="D18" s="62">
        <v>1</v>
      </c>
      <c r="E18" s="62">
        <v>0.2</v>
      </c>
      <c r="F18" s="62">
        <v>20.2</v>
      </c>
      <c r="G18" s="62">
        <v>92</v>
      </c>
      <c r="H18" s="62">
        <v>4</v>
      </c>
      <c r="I18" s="62">
        <v>0</v>
      </c>
      <c r="J18" s="62">
        <v>0.02</v>
      </c>
      <c r="K18" s="62">
        <v>0</v>
      </c>
      <c r="L18" s="62">
        <v>14</v>
      </c>
      <c r="M18" s="62">
        <v>2.8</v>
      </c>
      <c r="N18" s="62">
        <v>8</v>
      </c>
      <c r="O18" s="62">
        <v>14</v>
      </c>
      <c r="P18" s="75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26"/>
      <c r="AD18" s="26"/>
      <c r="AE18" s="26"/>
      <c r="AF18" s="26"/>
      <c r="AG18" s="26"/>
      <c r="AH18" s="26"/>
    </row>
    <row r="19" spans="1:34" x14ac:dyDescent="0.25">
      <c r="A19" s="50">
        <v>114</v>
      </c>
      <c r="B19" s="48" t="s">
        <v>18</v>
      </c>
      <c r="C19" s="53">
        <v>40</v>
      </c>
      <c r="D19" s="52">
        <v>3.2</v>
      </c>
      <c r="E19" s="52">
        <v>0.4</v>
      </c>
      <c r="F19" s="52">
        <v>19</v>
      </c>
      <c r="G19" s="52">
        <v>94</v>
      </c>
      <c r="H19" s="52">
        <v>0</v>
      </c>
      <c r="I19" s="52">
        <v>0</v>
      </c>
      <c r="J19" s="52">
        <v>0</v>
      </c>
      <c r="K19" s="52">
        <v>0</v>
      </c>
      <c r="L19" s="52">
        <v>8.6999999999999993</v>
      </c>
      <c r="M19" s="52">
        <v>0.4</v>
      </c>
      <c r="N19" s="52">
        <v>13.2</v>
      </c>
      <c r="O19" s="52">
        <v>30.6</v>
      </c>
      <c r="P19" s="49">
        <v>50</v>
      </c>
      <c r="Q19" s="55">
        <v>4</v>
      </c>
      <c r="R19" s="55">
        <v>0.5</v>
      </c>
      <c r="S19" s="55">
        <v>24</v>
      </c>
      <c r="T19" s="55">
        <v>117.5</v>
      </c>
      <c r="U19" s="55">
        <v>0</v>
      </c>
      <c r="V19" s="55">
        <v>0</v>
      </c>
      <c r="W19" s="55">
        <v>0</v>
      </c>
      <c r="X19" s="55">
        <v>0</v>
      </c>
      <c r="Y19" s="55">
        <v>11</v>
      </c>
      <c r="Z19" s="55">
        <v>0.5</v>
      </c>
      <c r="AA19" s="55">
        <v>17</v>
      </c>
      <c r="AB19" s="55">
        <v>38</v>
      </c>
      <c r="AC19" s="15"/>
      <c r="AD19" s="15"/>
      <c r="AE19" s="15"/>
      <c r="AF19" s="15"/>
      <c r="AG19" s="15"/>
      <c r="AH19" s="15"/>
    </row>
    <row r="20" spans="1:34" x14ac:dyDescent="0.25">
      <c r="A20" s="58"/>
      <c r="B20" s="8" t="s">
        <v>15</v>
      </c>
      <c r="C20" s="51"/>
      <c r="D20" s="17">
        <f>SUM(D14:D19)</f>
        <v>40.28</v>
      </c>
      <c r="E20" s="17">
        <f t="shared" ref="E20:O20" si="2">SUM(E14:E19)</f>
        <v>31.104999999999993</v>
      </c>
      <c r="F20" s="17">
        <f t="shared" si="2"/>
        <v>100.34</v>
      </c>
      <c r="G20" s="17">
        <f t="shared" si="2"/>
        <v>881.96</v>
      </c>
      <c r="H20" s="17">
        <f t="shared" si="2"/>
        <v>14.559999999999999</v>
      </c>
      <c r="I20" s="17">
        <f t="shared" si="2"/>
        <v>30.288</v>
      </c>
      <c r="J20" s="17">
        <f t="shared" si="2"/>
        <v>3.5740000000000003</v>
      </c>
      <c r="K20" s="17">
        <f t="shared" si="2"/>
        <v>3.56</v>
      </c>
      <c r="L20" s="17">
        <f t="shared" si="2"/>
        <v>56.86</v>
      </c>
      <c r="M20" s="17">
        <f t="shared" si="2"/>
        <v>16.64</v>
      </c>
      <c r="N20" s="17">
        <f t="shared" si="2"/>
        <v>177.95999999999998</v>
      </c>
      <c r="O20" s="17">
        <f t="shared" si="2"/>
        <v>286.60000000000002</v>
      </c>
      <c r="P20" s="51"/>
      <c r="Q20" s="18">
        <f>SUM(Q14:Q19)</f>
        <v>42.419999999999995</v>
      </c>
      <c r="R20" s="18">
        <f t="shared" ref="R20:AB20" si="3">SUM(R14:R19)</f>
        <v>32.655000000000001</v>
      </c>
      <c r="S20" s="18">
        <f t="shared" si="3"/>
        <v>119.05500000000001</v>
      </c>
      <c r="T20" s="18">
        <f>T13+T14+T15+T16+T17+T19</f>
        <v>1087.77</v>
      </c>
      <c r="U20" s="18">
        <f t="shared" si="3"/>
        <v>41.56</v>
      </c>
      <c r="V20" s="18">
        <f t="shared" si="3"/>
        <v>35.28</v>
      </c>
      <c r="W20" s="18">
        <f t="shared" si="3"/>
        <v>3.625</v>
      </c>
      <c r="X20" s="18">
        <f t="shared" si="3"/>
        <v>3.64</v>
      </c>
      <c r="Y20" s="18">
        <f t="shared" si="3"/>
        <v>66.599999999999994</v>
      </c>
      <c r="Z20" s="18">
        <f>Z13+Z14+Z15+Z16+Z17+Z19</f>
        <v>15.950000000000001</v>
      </c>
      <c r="AA20" s="18">
        <f t="shared" si="3"/>
        <v>241.43</v>
      </c>
      <c r="AB20" s="18">
        <f t="shared" si="3"/>
        <v>334.18</v>
      </c>
    </row>
    <row r="21" spans="1:34" ht="12" customHeight="1" x14ac:dyDescent="0.25">
      <c r="A21" s="58"/>
      <c r="B21" s="81" t="s">
        <v>16</v>
      </c>
      <c r="C21" s="82"/>
      <c r="D21" s="38">
        <f t="shared" ref="D21:M21" si="4">D11+D20</f>
        <v>56.95</v>
      </c>
      <c r="E21" s="38">
        <f t="shared" si="4"/>
        <v>47.064999999999998</v>
      </c>
      <c r="F21" s="38">
        <f t="shared" si="4"/>
        <v>215.82</v>
      </c>
      <c r="G21" s="38">
        <f>G11+G20</f>
        <v>1553.3400000000001</v>
      </c>
      <c r="H21" s="38">
        <f t="shared" si="4"/>
        <v>15.089999999999998</v>
      </c>
      <c r="I21" s="38">
        <f t="shared" si="4"/>
        <v>30.378</v>
      </c>
      <c r="J21" s="38">
        <f t="shared" si="4"/>
        <v>3.6840000000000002</v>
      </c>
      <c r="K21" s="38">
        <f t="shared" si="4"/>
        <v>4</v>
      </c>
      <c r="L21" s="38">
        <f t="shared" si="4"/>
        <v>248.72500000000002</v>
      </c>
      <c r="M21" s="38">
        <f t="shared" si="4"/>
        <v>19.16</v>
      </c>
      <c r="N21" s="38">
        <f>N11+NO1723</f>
        <v>45.760000000000005</v>
      </c>
      <c r="O21" s="38">
        <f>O11+O20</f>
        <v>562.07000000000005</v>
      </c>
      <c r="P21" s="38"/>
      <c r="Q21" s="38">
        <f t="shared" ref="Q21:AB21" si="5">Q11+Q20</f>
        <v>54.389999999999993</v>
      </c>
      <c r="R21" s="38">
        <f t="shared" si="5"/>
        <v>48.155000000000001</v>
      </c>
      <c r="S21" s="38">
        <f t="shared" si="5"/>
        <v>234.495</v>
      </c>
      <c r="T21" s="38">
        <f t="shared" si="5"/>
        <v>1758.15</v>
      </c>
      <c r="U21" s="38">
        <f t="shared" si="5"/>
        <v>42.09</v>
      </c>
      <c r="V21" s="38">
        <f t="shared" si="5"/>
        <v>35.370000000000005</v>
      </c>
      <c r="W21" s="38">
        <f t="shared" si="5"/>
        <v>3.7349999999999999</v>
      </c>
      <c r="X21" s="38">
        <f t="shared" si="5"/>
        <v>4.08</v>
      </c>
      <c r="Y21" s="38">
        <f t="shared" si="5"/>
        <v>258.46500000000003</v>
      </c>
      <c r="Z21" s="38">
        <f t="shared" si="5"/>
        <v>18.470000000000002</v>
      </c>
      <c r="AA21" s="38">
        <f t="shared" si="5"/>
        <v>287.19</v>
      </c>
      <c r="AB21" s="38">
        <f t="shared" si="5"/>
        <v>609.65000000000009</v>
      </c>
    </row>
    <row r="22" spans="1:34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34" x14ac:dyDescent="0.25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</sheetData>
  <mergeCells count="6">
    <mergeCell ref="Y5:AB5"/>
    <mergeCell ref="D5:G5"/>
    <mergeCell ref="Q5:T5"/>
    <mergeCell ref="U5:W5"/>
    <mergeCell ref="H5:K5"/>
    <mergeCell ref="L5:O5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7"/>
  <sheetViews>
    <sheetView workbookViewId="0">
      <selection activeCell="A19" sqref="A19:AB19"/>
    </sheetView>
  </sheetViews>
  <sheetFormatPr defaultRowHeight="15" x14ac:dyDescent="0.25"/>
  <cols>
    <col min="1" max="1" width="11" customWidth="1"/>
    <col min="2" max="2" width="33.85546875" customWidth="1"/>
    <col min="3" max="3" width="6.140625" customWidth="1"/>
    <col min="4" max="6" width="3.42578125" customWidth="1"/>
    <col min="7" max="7" width="5.7109375" customWidth="1"/>
    <col min="8" max="15" width="3.42578125" customWidth="1"/>
    <col min="16" max="16" width="8.2851562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34" x14ac:dyDescent="0.25">
      <c r="B2" s="84" t="s">
        <v>78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34" x14ac:dyDescent="0.25">
      <c r="A3" s="15"/>
      <c r="B3" s="24" t="s">
        <v>73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4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34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34" ht="15" customHeight="1" x14ac:dyDescent="0.25">
      <c r="A5" s="6" t="s">
        <v>71</v>
      </c>
      <c r="B5" s="1" t="s">
        <v>0</v>
      </c>
      <c r="C5" s="1" t="s">
        <v>33</v>
      </c>
      <c r="D5" s="91" t="s">
        <v>13</v>
      </c>
      <c r="E5" s="91"/>
      <c r="F5" s="91"/>
      <c r="G5" s="91"/>
      <c r="H5" s="88" t="s">
        <v>1</v>
      </c>
      <c r="I5" s="89"/>
      <c r="J5" s="89"/>
      <c r="K5" s="90"/>
      <c r="L5" s="88" t="s">
        <v>14</v>
      </c>
      <c r="M5" s="89"/>
      <c r="N5" s="89"/>
      <c r="O5" s="90"/>
      <c r="P5" s="1" t="s">
        <v>34</v>
      </c>
      <c r="Q5" s="91" t="s">
        <v>13</v>
      </c>
      <c r="R5" s="91"/>
      <c r="S5" s="91"/>
      <c r="T5" s="91"/>
      <c r="U5" s="88" t="s">
        <v>1</v>
      </c>
      <c r="V5" s="89"/>
      <c r="W5" s="89"/>
      <c r="X5" s="90"/>
      <c r="Y5" s="88" t="s">
        <v>14</v>
      </c>
      <c r="Z5" s="89"/>
      <c r="AA5" s="89"/>
      <c r="AB5" s="90"/>
    </row>
    <row r="6" spans="1:34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39</v>
      </c>
      <c r="J6" s="1" t="s">
        <v>40</v>
      </c>
      <c r="K6" s="1" t="s">
        <v>41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39</v>
      </c>
      <c r="W6" s="1" t="s">
        <v>40</v>
      </c>
      <c r="X6" s="1" t="s">
        <v>41</v>
      </c>
      <c r="Y6" s="1" t="s">
        <v>8</v>
      </c>
      <c r="Z6" s="1" t="s">
        <v>12</v>
      </c>
      <c r="AA6" s="1" t="s">
        <v>37</v>
      </c>
      <c r="AB6" s="1" t="s">
        <v>38</v>
      </c>
    </row>
    <row r="7" spans="1:34" x14ac:dyDescent="0.25">
      <c r="A7" s="35">
        <v>112</v>
      </c>
      <c r="B7" s="48" t="s">
        <v>59</v>
      </c>
      <c r="C7" s="49" t="s">
        <v>20</v>
      </c>
      <c r="D7" s="62">
        <v>7.44</v>
      </c>
      <c r="E7" s="62">
        <v>4.2</v>
      </c>
      <c r="F7" s="62">
        <v>36.5</v>
      </c>
      <c r="G7" s="62">
        <v>243</v>
      </c>
      <c r="H7" s="62">
        <v>1.34</v>
      </c>
      <c r="I7" s="62">
        <v>32.4</v>
      </c>
      <c r="J7" s="62">
        <v>0.14399999999999999</v>
      </c>
      <c r="K7" s="62">
        <v>0.1</v>
      </c>
      <c r="L7" s="62">
        <v>136.19999999999999</v>
      </c>
      <c r="M7" s="62">
        <v>0.5</v>
      </c>
      <c r="N7" s="62">
        <v>47.8</v>
      </c>
      <c r="O7" s="62">
        <v>187</v>
      </c>
      <c r="P7" s="49" t="s">
        <v>42</v>
      </c>
      <c r="Q7" s="62">
        <v>9.3000000000000007</v>
      </c>
      <c r="R7" s="62">
        <v>8</v>
      </c>
      <c r="S7" s="62">
        <v>45.625</v>
      </c>
      <c r="T7" s="62">
        <v>303.75</v>
      </c>
      <c r="U7" s="62">
        <v>1.675</v>
      </c>
      <c r="V7" s="62">
        <v>40.5</v>
      </c>
      <c r="W7" s="62">
        <v>0.18</v>
      </c>
      <c r="X7" s="62">
        <v>0.125</v>
      </c>
      <c r="Y7" s="62">
        <v>170.25</v>
      </c>
      <c r="Z7" s="62">
        <v>0.625</v>
      </c>
      <c r="AA7" s="62">
        <v>59.75</v>
      </c>
      <c r="AB7" s="62">
        <v>233.75</v>
      </c>
    </row>
    <row r="8" spans="1:34" x14ac:dyDescent="0.25">
      <c r="A8" s="46">
        <v>295</v>
      </c>
      <c r="B8" s="48" t="s">
        <v>23</v>
      </c>
      <c r="C8" s="49">
        <v>200</v>
      </c>
      <c r="D8" s="50">
        <v>1.6</v>
      </c>
      <c r="E8" s="50">
        <v>1.6</v>
      </c>
      <c r="F8" s="50">
        <v>17</v>
      </c>
      <c r="G8" s="50">
        <v>89.32</v>
      </c>
      <c r="H8" s="50">
        <v>1.4</v>
      </c>
      <c r="I8" s="50">
        <v>4.2</v>
      </c>
      <c r="J8" s="50">
        <v>0.1</v>
      </c>
      <c r="K8" s="50">
        <v>0.3</v>
      </c>
      <c r="L8" s="50">
        <v>63.9</v>
      </c>
      <c r="M8" s="50">
        <v>0</v>
      </c>
      <c r="N8" s="50">
        <v>8.6999999999999993</v>
      </c>
      <c r="O8" s="50">
        <v>40</v>
      </c>
      <c r="P8" s="49">
        <v>200</v>
      </c>
      <c r="Q8" s="55">
        <v>1.6</v>
      </c>
      <c r="R8" s="55">
        <v>1.6</v>
      </c>
      <c r="S8" s="55">
        <v>17</v>
      </c>
      <c r="T8" s="55">
        <v>89.32</v>
      </c>
      <c r="U8" s="55">
        <v>1.4</v>
      </c>
      <c r="V8" s="55">
        <v>4.2</v>
      </c>
      <c r="W8" s="55">
        <v>0.1</v>
      </c>
      <c r="X8" s="55">
        <v>0</v>
      </c>
      <c r="Y8" s="55">
        <v>63.9</v>
      </c>
      <c r="Z8" s="55">
        <v>0</v>
      </c>
      <c r="AA8" s="55">
        <v>8.67</v>
      </c>
      <c r="AB8" s="55">
        <v>40</v>
      </c>
    </row>
    <row r="9" spans="1:34" x14ac:dyDescent="0.25">
      <c r="A9" s="50">
        <v>114</v>
      </c>
      <c r="B9" s="48" t="s">
        <v>18</v>
      </c>
      <c r="C9" s="53">
        <v>40</v>
      </c>
      <c r="D9" s="52">
        <v>3.2</v>
      </c>
      <c r="E9" s="52">
        <v>0.4</v>
      </c>
      <c r="F9" s="52">
        <v>19</v>
      </c>
      <c r="G9" s="52">
        <v>94</v>
      </c>
      <c r="H9" s="52">
        <v>0</v>
      </c>
      <c r="I9" s="52">
        <v>0</v>
      </c>
      <c r="J9" s="52">
        <v>0</v>
      </c>
      <c r="K9" s="52">
        <v>0</v>
      </c>
      <c r="L9" s="52">
        <v>8.6999999999999993</v>
      </c>
      <c r="M9" s="52">
        <v>0.4</v>
      </c>
      <c r="N9" s="52">
        <v>13.2</v>
      </c>
      <c r="O9" s="52">
        <v>30.6</v>
      </c>
      <c r="P9" s="49">
        <v>50</v>
      </c>
      <c r="Q9" s="55">
        <v>4</v>
      </c>
      <c r="R9" s="55">
        <v>0.5</v>
      </c>
      <c r="S9" s="55">
        <v>24</v>
      </c>
      <c r="T9" s="55">
        <v>117.5</v>
      </c>
      <c r="U9" s="55">
        <v>0</v>
      </c>
      <c r="V9" s="55">
        <v>0</v>
      </c>
      <c r="W9" s="55">
        <v>0</v>
      </c>
      <c r="X9" s="55">
        <v>0</v>
      </c>
      <c r="Y9" s="55">
        <v>11</v>
      </c>
      <c r="Z9" s="55">
        <v>0.5</v>
      </c>
      <c r="AA9" s="55">
        <v>17</v>
      </c>
      <c r="AB9" s="55">
        <v>38</v>
      </c>
      <c r="AC9" s="64"/>
      <c r="AD9" s="64"/>
      <c r="AE9" s="64"/>
      <c r="AF9" s="64"/>
      <c r="AG9" s="64"/>
      <c r="AH9" s="64"/>
    </row>
    <row r="10" spans="1:34" x14ac:dyDescent="0.25">
      <c r="A10" s="50">
        <v>365</v>
      </c>
      <c r="B10" s="48" t="s">
        <v>17</v>
      </c>
      <c r="C10" s="53">
        <v>10</v>
      </c>
      <c r="D10" s="52">
        <v>0.05</v>
      </c>
      <c r="E10" s="52">
        <v>7.2</v>
      </c>
      <c r="F10" s="52">
        <v>0.08</v>
      </c>
      <c r="G10" s="52">
        <v>74.8</v>
      </c>
      <c r="H10" s="52">
        <v>0</v>
      </c>
      <c r="I10" s="52">
        <v>34</v>
      </c>
      <c r="J10" s="52">
        <v>0</v>
      </c>
      <c r="K10" s="52">
        <v>0</v>
      </c>
      <c r="L10" s="52">
        <v>1.2</v>
      </c>
      <c r="M10" s="52">
        <v>0.02</v>
      </c>
      <c r="N10" s="52">
        <v>0</v>
      </c>
      <c r="O10" s="52">
        <v>1.6</v>
      </c>
      <c r="P10" s="53">
        <v>10</v>
      </c>
      <c r="Q10" s="52">
        <v>0.05</v>
      </c>
      <c r="R10" s="52">
        <v>7.2</v>
      </c>
      <c r="S10" s="52">
        <v>0.08</v>
      </c>
      <c r="T10" s="52">
        <v>74.8</v>
      </c>
      <c r="U10" s="52">
        <v>0</v>
      </c>
      <c r="V10" s="52">
        <v>34</v>
      </c>
      <c r="W10" s="52">
        <v>0</v>
      </c>
      <c r="X10" s="52">
        <v>0</v>
      </c>
      <c r="Y10" s="52">
        <v>1.2</v>
      </c>
      <c r="Z10" s="52">
        <v>0.02</v>
      </c>
      <c r="AA10" s="52">
        <v>0</v>
      </c>
      <c r="AB10" s="52">
        <v>1.6</v>
      </c>
      <c r="AC10" s="63"/>
      <c r="AD10" s="63"/>
      <c r="AE10" s="63"/>
      <c r="AF10" s="63"/>
      <c r="AG10" s="63"/>
      <c r="AH10" s="63"/>
    </row>
    <row r="11" spans="1:34" x14ac:dyDescent="0.25">
      <c r="A11" s="50">
        <v>336</v>
      </c>
      <c r="B11" s="48" t="s">
        <v>118</v>
      </c>
      <c r="C11" s="53">
        <v>20</v>
      </c>
      <c r="D11" s="52">
        <v>3.9</v>
      </c>
      <c r="E11" s="52">
        <v>3.9</v>
      </c>
      <c r="F11" s="52">
        <v>0</v>
      </c>
      <c r="G11" s="52">
        <v>51.6</v>
      </c>
      <c r="H11" s="52">
        <v>0</v>
      </c>
      <c r="I11" s="52">
        <v>19</v>
      </c>
      <c r="J11" s="52">
        <v>0</v>
      </c>
      <c r="K11" s="52">
        <v>0</v>
      </c>
      <c r="L11" s="52">
        <v>142.5</v>
      </c>
      <c r="M11" s="52">
        <v>0</v>
      </c>
      <c r="N11" s="52">
        <v>6.8</v>
      </c>
      <c r="O11" s="52">
        <v>84.5</v>
      </c>
      <c r="P11" s="53">
        <v>20</v>
      </c>
      <c r="Q11" s="52">
        <v>3.9</v>
      </c>
      <c r="R11" s="52">
        <v>3.9</v>
      </c>
      <c r="S11" s="52">
        <v>0</v>
      </c>
      <c r="T11" s="52">
        <v>51.6</v>
      </c>
      <c r="U11" s="52">
        <v>0</v>
      </c>
      <c r="V11" s="52">
        <v>19</v>
      </c>
      <c r="W11" s="52">
        <v>0</v>
      </c>
      <c r="X11" s="52">
        <v>0</v>
      </c>
      <c r="Y11" s="52">
        <v>142.5</v>
      </c>
      <c r="Z11" s="52">
        <v>0</v>
      </c>
      <c r="AA11" s="52">
        <v>6.8</v>
      </c>
      <c r="AB11" s="52">
        <v>84.5</v>
      </c>
      <c r="AC11" s="26"/>
      <c r="AD11" s="26"/>
      <c r="AE11" s="26"/>
      <c r="AF11" s="26"/>
      <c r="AG11" s="26"/>
      <c r="AH11" s="26"/>
    </row>
    <row r="12" spans="1:34" x14ac:dyDescent="0.25">
      <c r="A12" s="50">
        <v>118</v>
      </c>
      <c r="B12" s="48" t="s">
        <v>62</v>
      </c>
      <c r="C12" s="49">
        <v>200</v>
      </c>
      <c r="D12" s="52">
        <v>0.52</v>
      </c>
      <c r="E12" s="52">
        <v>0.42</v>
      </c>
      <c r="F12" s="52">
        <v>13</v>
      </c>
      <c r="G12" s="52">
        <v>63.71</v>
      </c>
      <c r="H12" s="52">
        <v>14.75</v>
      </c>
      <c r="I12" s="52">
        <v>0</v>
      </c>
      <c r="J12" s="52">
        <v>0</v>
      </c>
      <c r="K12" s="52">
        <v>0</v>
      </c>
      <c r="L12" s="52">
        <v>69.87</v>
      </c>
      <c r="M12" s="52">
        <v>1.37</v>
      </c>
      <c r="N12" s="52">
        <v>11.25</v>
      </c>
      <c r="O12" s="52">
        <v>13.75</v>
      </c>
      <c r="P12" s="49">
        <v>150</v>
      </c>
      <c r="Q12" s="52">
        <v>0.52</v>
      </c>
      <c r="R12" s="52">
        <v>0.42</v>
      </c>
      <c r="S12" s="52">
        <v>13</v>
      </c>
      <c r="T12" s="52">
        <v>63.71</v>
      </c>
      <c r="U12" s="52">
        <v>14.75</v>
      </c>
      <c r="V12" s="52">
        <v>0</v>
      </c>
      <c r="W12" s="52">
        <v>0</v>
      </c>
      <c r="X12" s="52">
        <v>0</v>
      </c>
      <c r="Y12" s="52">
        <v>69.87</v>
      </c>
      <c r="Z12" s="52">
        <v>1.37</v>
      </c>
      <c r="AA12" s="52">
        <v>11.25</v>
      </c>
      <c r="AB12" s="52">
        <v>13.75</v>
      </c>
      <c r="AC12" s="63"/>
      <c r="AD12" s="63"/>
      <c r="AE12" s="63"/>
      <c r="AF12" s="63"/>
      <c r="AG12" s="63"/>
      <c r="AH12" s="63"/>
    </row>
    <row r="13" spans="1:34" x14ac:dyDescent="0.25">
      <c r="A13" s="6"/>
      <c r="B13" s="8" t="s">
        <v>15</v>
      </c>
      <c r="C13" s="4"/>
      <c r="D13" s="16">
        <f>D7+D8+D9+D10+D11+D12</f>
        <v>16.71</v>
      </c>
      <c r="E13" s="16">
        <f t="shared" ref="E13:AB13" si="0">E7+E8+E9+E10+E11+E12</f>
        <v>17.720000000000002</v>
      </c>
      <c r="F13" s="16">
        <f>F7+F8+F9+F10+F11+F12</f>
        <v>85.58</v>
      </c>
      <c r="G13" s="16">
        <f t="shared" si="0"/>
        <v>616.43000000000006</v>
      </c>
      <c r="H13" s="16">
        <f t="shared" si="0"/>
        <v>17.490000000000002</v>
      </c>
      <c r="I13" s="16">
        <f t="shared" si="0"/>
        <v>89.6</v>
      </c>
      <c r="J13" s="16">
        <f t="shared" si="0"/>
        <v>0.24399999999999999</v>
      </c>
      <c r="K13" s="16">
        <f t="shared" si="0"/>
        <v>0.4</v>
      </c>
      <c r="L13" s="16">
        <f t="shared" si="0"/>
        <v>422.37</v>
      </c>
      <c r="M13" s="16">
        <f t="shared" si="0"/>
        <v>2.29</v>
      </c>
      <c r="N13" s="16">
        <f t="shared" si="0"/>
        <v>87.75</v>
      </c>
      <c r="O13" s="16">
        <f t="shared" si="0"/>
        <v>357.45000000000005</v>
      </c>
      <c r="P13" s="16"/>
      <c r="Q13" s="16">
        <f t="shared" si="0"/>
        <v>19.37</v>
      </c>
      <c r="R13" s="16">
        <f t="shared" si="0"/>
        <v>21.62</v>
      </c>
      <c r="S13" s="16">
        <f t="shared" si="0"/>
        <v>99.704999999999998</v>
      </c>
      <c r="T13" s="16">
        <f t="shared" si="0"/>
        <v>700.68000000000006</v>
      </c>
      <c r="U13" s="16">
        <f t="shared" si="0"/>
        <v>17.824999999999999</v>
      </c>
      <c r="V13" s="16">
        <f t="shared" si="0"/>
        <v>97.7</v>
      </c>
      <c r="W13" s="16">
        <f t="shared" si="0"/>
        <v>0.28000000000000003</v>
      </c>
      <c r="X13" s="16">
        <f t="shared" si="0"/>
        <v>0.125</v>
      </c>
      <c r="Y13" s="16">
        <f t="shared" si="0"/>
        <v>458.72</v>
      </c>
      <c r="Z13" s="16">
        <f t="shared" si="0"/>
        <v>2.5150000000000001</v>
      </c>
      <c r="AA13" s="16">
        <f t="shared" si="0"/>
        <v>103.47</v>
      </c>
      <c r="AB13" s="16">
        <f t="shared" si="0"/>
        <v>411.6</v>
      </c>
      <c r="AC13" s="26"/>
      <c r="AD13" s="26"/>
      <c r="AE13" s="26"/>
      <c r="AF13" s="26"/>
      <c r="AG13" s="26"/>
      <c r="AH13" s="26"/>
    </row>
    <row r="14" spans="1:34" ht="15.75" customHeight="1" x14ac:dyDescent="0.25">
      <c r="A14" s="6"/>
      <c r="B14" s="5" t="s">
        <v>9</v>
      </c>
      <c r="C14" s="7"/>
      <c r="D14" s="6"/>
      <c r="E14" s="6"/>
      <c r="F14" s="6"/>
      <c r="G14" s="6"/>
      <c r="H14" s="6"/>
      <c r="I14" s="6"/>
      <c r="J14" s="6"/>
      <c r="K14" s="50"/>
      <c r="L14" s="6"/>
      <c r="M14" s="6"/>
      <c r="N14" s="50"/>
      <c r="O14" s="50"/>
      <c r="P14" s="7"/>
      <c r="Q14" s="14"/>
      <c r="R14" s="14"/>
      <c r="S14" s="14"/>
      <c r="T14" s="14"/>
      <c r="U14" s="14"/>
      <c r="V14" s="14"/>
      <c r="W14" s="14"/>
      <c r="X14" s="56"/>
      <c r="Y14" s="14"/>
      <c r="Z14" s="14"/>
      <c r="AA14" s="56"/>
      <c r="AB14" s="56"/>
      <c r="AC14" s="26"/>
      <c r="AD14" s="26"/>
      <c r="AE14" s="26"/>
      <c r="AF14" s="26"/>
      <c r="AG14" s="26"/>
      <c r="AH14" s="26"/>
    </row>
    <row r="15" spans="1:34" ht="15.75" customHeight="1" x14ac:dyDescent="0.25">
      <c r="A15" s="62">
        <v>4</v>
      </c>
      <c r="B15" s="60" t="s">
        <v>102</v>
      </c>
      <c r="C15" s="45">
        <v>100</v>
      </c>
      <c r="D15" s="62">
        <v>1</v>
      </c>
      <c r="E15" s="62">
        <v>6</v>
      </c>
      <c r="F15" s="62">
        <v>6</v>
      </c>
      <c r="G15" s="62">
        <v>78</v>
      </c>
      <c r="H15" s="62">
        <v>14</v>
      </c>
      <c r="I15" s="62">
        <v>0</v>
      </c>
      <c r="J15" s="62">
        <v>0</v>
      </c>
      <c r="K15" s="62">
        <v>1.9</v>
      </c>
      <c r="L15" s="62">
        <v>66</v>
      </c>
      <c r="M15" s="62">
        <v>1.6</v>
      </c>
      <c r="N15" s="62">
        <v>7.44</v>
      </c>
      <c r="O15" s="62">
        <v>71.5</v>
      </c>
      <c r="P15" s="45">
        <v>110</v>
      </c>
      <c r="Q15" s="62">
        <v>1.5</v>
      </c>
      <c r="R15" s="62">
        <v>7.2</v>
      </c>
      <c r="S15" s="62">
        <v>8.1999999999999993</v>
      </c>
      <c r="T15" s="62">
        <v>95.02</v>
      </c>
      <c r="U15" s="62">
        <v>14</v>
      </c>
      <c r="V15" s="62">
        <v>0</v>
      </c>
      <c r="W15" s="62">
        <v>0</v>
      </c>
      <c r="X15" s="62">
        <v>1.9</v>
      </c>
      <c r="Y15" s="62">
        <v>66</v>
      </c>
      <c r="Z15" s="62">
        <v>1.6</v>
      </c>
      <c r="AA15" s="62">
        <v>7.44</v>
      </c>
      <c r="AB15" s="62">
        <v>71.5</v>
      </c>
      <c r="AC15" s="26"/>
      <c r="AD15" s="26"/>
      <c r="AE15" s="26"/>
      <c r="AF15" s="26"/>
      <c r="AG15" s="26"/>
      <c r="AH15" s="26"/>
    </row>
    <row r="16" spans="1:34" ht="21" customHeight="1" x14ac:dyDescent="0.25">
      <c r="A16" s="50">
        <v>48</v>
      </c>
      <c r="B16" s="50" t="s">
        <v>103</v>
      </c>
      <c r="C16" s="51" t="s">
        <v>104</v>
      </c>
      <c r="D16" s="52">
        <v>8.8000000000000007</v>
      </c>
      <c r="E16" s="52">
        <v>7.4</v>
      </c>
      <c r="F16" s="52">
        <v>12.06</v>
      </c>
      <c r="G16" s="52">
        <v>150.09</v>
      </c>
      <c r="H16" s="52">
        <v>9.0299999999999994</v>
      </c>
      <c r="I16" s="52">
        <v>0</v>
      </c>
      <c r="J16" s="52">
        <v>9.6000000000000002E-2</v>
      </c>
      <c r="K16" s="52">
        <v>0.3</v>
      </c>
      <c r="L16" s="52">
        <v>13</v>
      </c>
      <c r="M16" s="52">
        <v>1.3</v>
      </c>
      <c r="N16" s="52">
        <v>23</v>
      </c>
      <c r="O16" s="52">
        <v>95</v>
      </c>
      <c r="P16" s="51" t="s">
        <v>105</v>
      </c>
      <c r="Q16" s="56">
        <v>9.2420000000000009</v>
      </c>
      <c r="R16" s="56">
        <v>7.9859999999999998</v>
      </c>
      <c r="S16" s="56">
        <v>15</v>
      </c>
      <c r="T16" s="56">
        <v>168.94</v>
      </c>
      <c r="U16" s="56">
        <v>11.25</v>
      </c>
      <c r="V16" s="56">
        <v>0.01</v>
      </c>
      <c r="W16" s="56">
        <v>0.12</v>
      </c>
      <c r="X16" s="56">
        <v>0.36</v>
      </c>
      <c r="Y16" s="56">
        <v>16.25</v>
      </c>
      <c r="Z16" s="56">
        <v>1.59</v>
      </c>
      <c r="AA16" s="56">
        <v>28.95</v>
      </c>
      <c r="AB16" s="56">
        <v>119.18</v>
      </c>
      <c r="AC16" s="26"/>
      <c r="AD16" s="26"/>
      <c r="AE16" s="26"/>
      <c r="AF16" s="26"/>
      <c r="AG16" s="26"/>
      <c r="AH16" s="26"/>
    </row>
    <row r="17" spans="1:34" x14ac:dyDescent="0.25">
      <c r="A17" s="35">
        <v>172</v>
      </c>
      <c r="B17" s="62" t="s">
        <v>61</v>
      </c>
      <c r="C17" s="44" t="s">
        <v>95</v>
      </c>
      <c r="D17" s="62">
        <v>10.28</v>
      </c>
      <c r="E17" s="62">
        <v>6.9</v>
      </c>
      <c r="F17" s="62">
        <v>7.48</v>
      </c>
      <c r="G17" s="62">
        <v>141.36000000000001</v>
      </c>
      <c r="H17" s="62">
        <v>6</v>
      </c>
      <c r="I17" s="62">
        <v>0</v>
      </c>
      <c r="J17" s="62">
        <v>0.08</v>
      </c>
      <c r="K17" s="62">
        <v>3.08</v>
      </c>
      <c r="L17" s="62">
        <v>26.6</v>
      </c>
      <c r="M17" s="62">
        <v>0.85</v>
      </c>
      <c r="N17" s="62">
        <v>46.88</v>
      </c>
      <c r="O17" s="62">
        <v>119.1</v>
      </c>
      <c r="P17" s="44" t="s">
        <v>95</v>
      </c>
      <c r="Q17" s="62">
        <v>10.28</v>
      </c>
      <c r="R17" s="62">
        <v>6.9</v>
      </c>
      <c r="S17" s="62">
        <v>7.48</v>
      </c>
      <c r="T17" s="62">
        <v>141.36000000000001</v>
      </c>
      <c r="U17" s="62">
        <v>6</v>
      </c>
      <c r="V17" s="62">
        <v>0</v>
      </c>
      <c r="W17" s="62">
        <v>0.08</v>
      </c>
      <c r="X17" s="62">
        <v>3.08</v>
      </c>
      <c r="Y17" s="62">
        <v>26.6</v>
      </c>
      <c r="Z17" s="62">
        <v>0.85</v>
      </c>
      <c r="AA17" s="62">
        <v>46.88</v>
      </c>
      <c r="AB17" s="62">
        <v>119.1</v>
      </c>
      <c r="AC17" s="26"/>
      <c r="AD17" s="26"/>
      <c r="AE17" s="26"/>
      <c r="AF17" s="26"/>
      <c r="AG17" s="26"/>
      <c r="AH17" s="26"/>
    </row>
    <row r="18" spans="1:34" x14ac:dyDescent="0.25">
      <c r="A18" s="6">
        <v>227</v>
      </c>
      <c r="B18" s="50" t="s">
        <v>50</v>
      </c>
      <c r="C18" s="57">
        <v>150</v>
      </c>
      <c r="D18" s="52">
        <v>5.52</v>
      </c>
      <c r="E18" s="52">
        <v>5.3</v>
      </c>
      <c r="F18" s="52">
        <v>29</v>
      </c>
      <c r="G18" s="52">
        <v>195.39</v>
      </c>
      <c r="H18" s="52">
        <v>4.4999999999999998E-2</v>
      </c>
      <c r="I18" s="52">
        <v>0</v>
      </c>
      <c r="J18" s="52">
        <v>0.1</v>
      </c>
      <c r="K18" s="52">
        <v>0.99</v>
      </c>
      <c r="L18" s="52">
        <v>11.4</v>
      </c>
      <c r="M18" s="52">
        <v>0.92</v>
      </c>
      <c r="N18" s="52">
        <v>17.399999999999999</v>
      </c>
      <c r="O18" s="52">
        <v>47.1</v>
      </c>
      <c r="P18" s="57">
        <v>180</v>
      </c>
      <c r="Q18" s="52">
        <v>6.62</v>
      </c>
      <c r="R18" s="52">
        <v>6.36</v>
      </c>
      <c r="S18" s="52">
        <v>35</v>
      </c>
      <c r="T18" s="52">
        <v>234.4</v>
      </c>
      <c r="U18" s="52">
        <v>4.4999999999999998E-2</v>
      </c>
      <c r="V18" s="52">
        <v>0</v>
      </c>
      <c r="W18" s="52">
        <v>0.12</v>
      </c>
      <c r="X18" s="52">
        <v>1.19</v>
      </c>
      <c r="Y18" s="52">
        <v>13.68</v>
      </c>
      <c r="Z18" s="52">
        <v>1.1000000000000001</v>
      </c>
      <c r="AA18" s="52">
        <v>20.88</v>
      </c>
      <c r="AB18" s="52">
        <v>56.52</v>
      </c>
      <c r="AC18" s="26"/>
      <c r="AD18" s="26"/>
      <c r="AE18" s="26"/>
      <c r="AF18" s="26"/>
      <c r="AG18" s="26"/>
      <c r="AH18" s="26"/>
    </row>
    <row r="19" spans="1:34" x14ac:dyDescent="0.25">
      <c r="A19" s="50">
        <v>273</v>
      </c>
      <c r="B19" s="50" t="s">
        <v>111</v>
      </c>
      <c r="C19" s="51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1">
        <v>200</v>
      </c>
      <c r="Q19" s="52">
        <v>0.12</v>
      </c>
      <c r="R19" s="52">
        <v>0</v>
      </c>
      <c r="S19" s="52">
        <v>21.15</v>
      </c>
      <c r="T19" s="52">
        <v>85.07</v>
      </c>
      <c r="U19" s="52">
        <v>29.3</v>
      </c>
      <c r="V19" s="52">
        <v>0</v>
      </c>
      <c r="W19" s="52">
        <v>0.01</v>
      </c>
      <c r="X19" s="52">
        <v>0</v>
      </c>
      <c r="Y19" s="52">
        <v>10</v>
      </c>
      <c r="Z19" s="52">
        <v>0.3</v>
      </c>
      <c r="AA19" s="52">
        <v>4.8899999999999997</v>
      </c>
      <c r="AB19" s="52">
        <v>8</v>
      </c>
      <c r="AC19" s="26"/>
      <c r="AD19" s="26"/>
      <c r="AE19" s="26"/>
      <c r="AF19" s="26"/>
      <c r="AG19" s="26"/>
      <c r="AH19" s="26"/>
    </row>
    <row r="20" spans="1:34" x14ac:dyDescent="0.25">
      <c r="A20" s="50">
        <v>114</v>
      </c>
      <c r="B20" s="48" t="s">
        <v>18</v>
      </c>
      <c r="C20" s="53">
        <v>40</v>
      </c>
      <c r="D20" s="52">
        <v>3.2</v>
      </c>
      <c r="E20" s="52">
        <v>0.4</v>
      </c>
      <c r="F20" s="52">
        <v>19</v>
      </c>
      <c r="G20" s="52">
        <v>94</v>
      </c>
      <c r="H20" s="52">
        <v>0</v>
      </c>
      <c r="I20" s="52">
        <v>0</v>
      </c>
      <c r="J20" s="52">
        <v>0</v>
      </c>
      <c r="K20" s="52">
        <v>0</v>
      </c>
      <c r="L20" s="52">
        <v>8.6999999999999993</v>
      </c>
      <c r="M20" s="52">
        <v>0.4</v>
      </c>
      <c r="N20" s="52">
        <v>13.2</v>
      </c>
      <c r="O20" s="52">
        <v>30.6</v>
      </c>
      <c r="P20" s="49">
        <v>50</v>
      </c>
      <c r="Q20" s="55">
        <v>4</v>
      </c>
      <c r="R20" s="55">
        <v>0.5</v>
      </c>
      <c r="S20" s="55">
        <v>24</v>
      </c>
      <c r="T20" s="55">
        <v>117.5</v>
      </c>
      <c r="U20" s="55">
        <v>0</v>
      </c>
      <c r="V20" s="55">
        <v>0</v>
      </c>
      <c r="W20" s="55">
        <v>0</v>
      </c>
      <c r="X20" s="55">
        <v>0</v>
      </c>
      <c r="Y20" s="55">
        <v>11</v>
      </c>
      <c r="Z20" s="55">
        <v>0.5</v>
      </c>
      <c r="AA20" s="55">
        <v>17</v>
      </c>
      <c r="AB20" s="55">
        <v>38</v>
      </c>
      <c r="AC20" s="15"/>
      <c r="AD20" s="15"/>
      <c r="AE20" s="15"/>
      <c r="AF20" s="15"/>
      <c r="AG20" s="15"/>
      <c r="AH20" s="15"/>
    </row>
    <row r="21" spans="1:34" x14ac:dyDescent="0.25">
      <c r="A21" s="50">
        <v>282</v>
      </c>
      <c r="B21" s="62" t="s">
        <v>26</v>
      </c>
      <c r="C21" s="75">
        <v>200</v>
      </c>
      <c r="D21" s="62">
        <v>0.3</v>
      </c>
      <c r="E21" s="62">
        <v>0</v>
      </c>
      <c r="F21" s="62">
        <v>20.100000000000001</v>
      </c>
      <c r="G21" s="62">
        <v>81</v>
      </c>
      <c r="H21" s="62">
        <v>0.8</v>
      </c>
      <c r="I21" s="62">
        <v>0</v>
      </c>
      <c r="J21" s="62">
        <v>0</v>
      </c>
      <c r="K21" s="62">
        <v>0</v>
      </c>
      <c r="L21" s="62">
        <v>10</v>
      </c>
      <c r="M21" s="62">
        <v>0.6</v>
      </c>
      <c r="N21" s="62">
        <v>22.33</v>
      </c>
      <c r="O21" s="62">
        <v>26.33</v>
      </c>
      <c r="P21" s="51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15"/>
      <c r="AD21" s="15"/>
      <c r="AE21" s="15"/>
      <c r="AF21" s="15"/>
      <c r="AG21" s="15"/>
      <c r="AH21" s="15"/>
    </row>
    <row r="22" spans="1:34" x14ac:dyDescent="0.25">
      <c r="A22" s="50">
        <v>118</v>
      </c>
      <c r="B22" s="48"/>
      <c r="C22" s="49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1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15"/>
      <c r="AD22" s="15"/>
      <c r="AE22" s="15"/>
      <c r="AF22" s="15"/>
      <c r="AG22" s="15"/>
      <c r="AH22" s="15"/>
    </row>
    <row r="23" spans="1:34" x14ac:dyDescent="0.25">
      <c r="A23" s="6"/>
      <c r="B23" s="8" t="s">
        <v>15</v>
      </c>
      <c r="C23" s="7"/>
      <c r="D23" s="17">
        <f>D15+D16+D17+D18+D20</f>
        <v>28.799999999999997</v>
      </c>
      <c r="E23" s="17">
        <f>E15+E16+E17+E18+E20</f>
        <v>26</v>
      </c>
      <c r="F23" s="17">
        <f>F15+F16+F17+F18+F19+F20+F22</f>
        <v>73.540000000000006</v>
      </c>
      <c r="G23" s="17">
        <f>G15+G16+G17+G18+G19+G20+G22</f>
        <v>658.84</v>
      </c>
      <c r="H23" s="17">
        <f t="shared" ref="H23:O23" si="1">H15+H16+H17+H18+H20</f>
        <v>29.075000000000003</v>
      </c>
      <c r="I23" s="17">
        <f t="shared" si="1"/>
        <v>0</v>
      </c>
      <c r="J23" s="17">
        <f t="shared" si="1"/>
        <v>0.27600000000000002</v>
      </c>
      <c r="K23" s="17">
        <f t="shared" si="1"/>
        <v>6.27</v>
      </c>
      <c r="L23" s="17">
        <f t="shared" si="1"/>
        <v>125.7</v>
      </c>
      <c r="M23" s="17">
        <f t="shared" si="1"/>
        <v>5.0700000000000012</v>
      </c>
      <c r="N23" s="17">
        <f t="shared" si="1"/>
        <v>107.92</v>
      </c>
      <c r="O23" s="17">
        <f t="shared" si="1"/>
        <v>363.30000000000007</v>
      </c>
      <c r="P23" s="17"/>
      <c r="Q23" s="17">
        <f>Q15+Q16+Q17+Q18+Q20</f>
        <v>31.641999999999999</v>
      </c>
      <c r="R23" s="17">
        <f>R15+R16+R17+R18+R20</f>
        <v>28.945999999999998</v>
      </c>
      <c r="S23" s="17">
        <f>S15+S16+S17+S18+S19+S20+S22</f>
        <v>110.83000000000001</v>
      </c>
      <c r="T23" s="17">
        <f>T15+T16+T17+T18+T19+T20+T22</f>
        <v>842.29</v>
      </c>
      <c r="U23" s="17">
        <f t="shared" ref="U23:AB23" si="2">U15+U16+U17+U18+U20</f>
        <v>31.295000000000002</v>
      </c>
      <c r="V23" s="17">
        <f t="shared" si="2"/>
        <v>0.01</v>
      </c>
      <c r="W23" s="17">
        <f t="shared" si="2"/>
        <v>0.32</v>
      </c>
      <c r="X23" s="17">
        <f t="shared" si="2"/>
        <v>6.5299999999999994</v>
      </c>
      <c r="Y23" s="17">
        <f t="shared" si="2"/>
        <v>133.53</v>
      </c>
      <c r="Z23" s="17">
        <f t="shared" si="2"/>
        <v>5.6400000000000006</v>
      </c>
      <c r="AA23" s="17">
        <f t="shared" si="2"/>
        <v>121.15</v>
      </c>
      <c r="AB23" s="17">
        <f t="shared" si="2"/>
        <v>404.29999999999995</v>
      </c>
    </row>
    <row r="24" spans="1:34" x14ac:dyDescent="0.25">
      <c r="A24" s="6"/>
      <c r="B24" s="1" t="s">
        <v>16</v>
      </c>
      <c r="C24" s="7"/>
      <c r="D24" s="80">
        <f t="shared" ref="D24:O24" si="3">D13+D23</f>
        <v>45.51</v>
      </c>
      <c r="E24" s="80">
        <f t="shared" si="3"/>
        <v>43.72</v>
      </c>
      <c r="F24" s="80">
        <f t="shared" si="3"/>
        <v>159.12</v>
      </c>
      <c r="G24" s="80">
        <f t="shared" si="3"/>
        <v>1275.27</v>
      </c>
      <c r="H24" s="80">
        <f t="shared" si="3"/>
        <v>46.565000000000005</v>
      </c>
      <c r="I24" s="80">
        <f t="shared" si="3"/>
        <v>89.6</v>
      </c>
      <c r="J24" s="80">
        <f t="shared" si="3"/>
        <v>0.52</v>
      </c>
      <c r="K24" s="80">
        <f t="shared" si="3"/>
        <v>6.67</v>
      </c>
      <c r="L24" s="80">
        <f t="shared" si="3"/>
        <v>548.07000000000005</v>
      </c>
      <c r="M24" s="80">
        <f t="shared" si="3"/>
        <v>7.3600000000000012</v>
      </c>
      <c r="N24" s="80">
        <f t="shared" si="3"/>
        <v>195.67000000000002</v>
      </c>
      <c r="O24" s="80">
        <f t="shared" si="3"/>
        <v>720.75000000000011</v>
      </c>
      <c r="P24" s="70"/>
      <c r="Q24" s="71">
        <f t="shared" ref="Q24:AB24" si="4">Q13+Q23</f>
        <v>51.012</v>
      </c>
      <c r="R24" s="71">
        <f t="shared" si="4"/>
        <v>50.566000000000003</v>
      </c>
      <c r="S24" s="71">
        <f t="shared" si="4"/>
        <v>210.53500000000003</v>
      </c>
      <c r="T24" s="71">
        <f t="shared" si="4"/>
        <v>1542.97</v>
      </c>
      <c r="U24" s="71">
        <f t="shared" si="4"/>
        <v>49.120000000000005</v>
      </c>
      <c r="V24" s="71">
        <f t="shared" si="4"/>
        <v>97.710000000000008</v>
      </c>
      <c r="W24" s="71">
        <f t="shared" si="4"/>
        <v>0.60000000000000009</v>
      </c>
      <c r="X24" s="71">
        <f t="shared" si="4"/>
        <v>6.6549999999999994</v>
      </c>
      <c r="Y24" s="71">
        <f t="shared" si="4"/>
        <v>592.25</v>
      </c>
      <c r="Z24" s="71">
        <f t="shared" si="4"/>
        <v>8.1550000000000011</v>
      </c>
      <c r="AA24" s="71">
        <f t="shared" si="4"/>
        <v>224.62</v>
      </c>
      <c r="AB24" s="71">
        <f t="shared" si="4"/>
        <v>815.9</v>
      </c>
    </row>
    <row r="25" spans="1:34" x14ac:dyDescent="0.25">
      <c r="A25" s="15"/>
      <c r="B25" s="15"/>
      <c r="C25" s="15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27"/>
      <c r="V25" s="27"/>
      <c r="W25" s="27"/>
      <c r="X25" s="27"/>
      <c r="Y25" s="27"/>
      <c r="Z25" s="27"/>
      <c r="AA25" s="27"/>
      <c r="AB25" s="27"/>
    </row>
    <row r="26" spans="1:34" x14ac:dyDescent="0.25">
      <c r="C26" s="3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6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34" x14ac:dyDescent="0.25"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workbookViewId="0">
      <selection activeCell="G23" sqref="G23"/>
    </sheetView>
  </sheetViews>
  <sheetFormatPr defaultRowHeight="15" x14ac:dyDescent="0.25"/>
  <cols>
    <col min="1" max="1" width="10.42578125" customWidth="1"/>
    <col min="2" max="2" width="34.140625" customWidth="1"/>
    <col min="3" max="3" width="6.85546875" customWidth="1"/>
    <col min="4" max="6" width="3.42578125" customWidth="1"/>
    <col min="7" max="7" width="5.85546875" customWidth="1"/>
    <col min="8" max="14" width="3.42578125" customWidth="1"/>
    <col min="15" max="15" width="4.7109375" customWidth="1"/>
    <col min="16" max="16" width="7.7109375" customWidth="1"/>
    <col min="17" max="19" width="3.42578125" customWidth="1"/>
    <col min="20" max="20" width="6.140625" customWidth="1"/>
    <col min="21" max="27" width="3.42578125" customWidth="1"/>
    <col min="28" max="28" width="5.7109375" customWidth="1"/>
  </cols>
  <sheetData>
    <row r="1" spans="1:34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34" x14ac:dyDescent="0.25">
      <c r="B2" s="84" t="s">
        <v>79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34" x14ac:dyDescent="0.25">
      <c r="A3" s="15"/>
      <c r="B3" s="24" t="s">
        <v>73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4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34" ht="12" customHeight="1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4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34" ht="15" customHeight="1" x14ac:dyDescent="0.25">
      <c r="A5" s="6" t="s">
        <v>70</v>
      </c>
      <c r="B5" s="1" t="s">
        <v>0</v>
      </c>
      <c r="C5" s="1" t="s">
        <v>33</v>
      </c>
      <c r="D5" s="91" t="s">
        <v>13</v>
      </c>
      <c r="E5" s="91"/>
      <c r="F5" s="91"/>
      <c r="G5" s="91"/>
      <c r="H5" s="88" t="s">
        <v>1</v>
      </c>
      <c r="I5" s="89"/>
      <c r="J5" s="89"/>
      <c r="K5" s="90"/>
      <c r="L5" s="88" t="s">
        <v>14</v>
      </c>
      <c r="M5" s="89"/>
      <c r="N5" s="89"/>
      <c r="O5" s="90"/>
      <c r="P5" s="1" t="s">
        <v>34</v>
      </c>
      <c r="Q5" s="91" t="s">
        <v>13</v>
      </c>
      <c r="R5" s="91"/>
      <c r="S5" s="91"/>
      <c r="T5" s="91"/>
      <c r="U5" s="88" t="s">
        <v>1</v>
      </c>
      <c r="V5" s="89"/>
      <c r="W5" s="89"/>
      <c r="X5" s="90"/>
      <c r="Y5" s="88" t="s">
        <v>14</v>
      </c>
      <c r="Z5" s="89"/>
      <c r="AA5" s="89"/>
      <c r="AB5" s="90"/>
    </row>
    <row r="6" spans="1:34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39</v>
      </c>
      <c r="J6" s="1" t="s">
        <v>40</v>
      </c>
      <c r="K6" s="1" t="s">
        <v>41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39</v>
      </c>
      <c r="W6" s="1" t="s">
        <v>40</v>
      </c>
      <c r="X6" s="1" t="s">
        <v>41</v>
      </c>
      <c r="Y6" s="1" t="s">
        <v>8</v>
      </c>
      <c r="Z6" s="1" t="s">
        <v>12</v>
      </c>
      <c r="AA6" s="1" t="s">
        <v>37</v>
      </c>
      <c r="AB6" s="1" t="s">
        <v>38</v>
      </c>
    </row>
    <row r="7" spans="1:34" ht="16.5" customHeight="1" x14ac:dyDescent="0.25">
      <c r="A7" s="6">
        <v>108</v>
      </c>
      <c r="B7" s="48" t="s">
        <v>31</v>
      </c>
      <c r="C7" s="49" t="s">
        <v>20</v>
      </c>
      <c r="D7" s="62">
        <v>9.44</v>
      </c>
      <c r="E7" s="62">
        <v>6.48</v>
      </c>
      <c r="F7" s="62">
        <v>32.5</v>
      </c>
      <c r="G7" s="62">
        <v>213</v>
      </c>
      <c r="H7" s="62">
        <v>1.34</v>
      </c>
      <c r="I7" s="62">
        <v>0.1</v>
      </c>
      <c r="J7" s="62">
        <v>0.16</v>
      </c>
      <c r="K7" s="62">
        <v>0.17</v>
      </c>
      <c r="L7" s="62">
        <v>136</v>
      </c>
      <c r="M7" s="62">
        <v>1.9</v>
      </c>
      <c r="N7" s="62">
        <v>28.61</v>
      </c>
      <c r="O7" s="62">
        <v>153.15</v>
      </c>
      <c r="P7" s="49" t="s">
        <v>42</v>
      </c>
      <c r="Q7" s="43">
        <v>11.2</v>
      </c>
      <c r="R7" s="43">
        <v>7.1</v>
      </c>
      <c r="S7" s="43">
        <v>38</v>
      </c>
      <c r="T7" s="43">
        <v>246.25</v>
      </c>
      <c r="U7" s="43">
        <f t="shared" ref="U7:AB7" si="0">H7/4*5</f>
        <v>1.675</v>
      </c>
      <c r="V7" s="43">
        <f t="shared" si="0"/>
        <v>0.125</v>
      </c>
      <c r="W7" s="43">
        <v>0.18</v>
      </c>
      <c r="X7" s="43">
        <f t="shared" si="0"/>
        <v>0.21250000000000002</v>
      </c>
      <c r="Y7" s="43">
        <v>170.25</v>
      </c>
      <c r="Z7" s="43">
        <v>2.4</v>
      </c>
      <c r="AA7" s="43">
        <f t="shared" si="0"/>
        <v>35.762500000000003</v>
      </c>
      <c r="AB7" s="43">
        <f t="shared" si="0"/>
        <v>191.4375</v>
      </c>
    </row>
    <row r="8" spans="1:34" ht="17.25" customHeight="1" x14ac:dyDescent="0.25">
      <c r="A8" s="50">
        <v>504</v>
      </c>
      <c r="B8" s="48" t="s">
        <v>21</v>
      </c>
      <c r="C8" s="49" t="s">
        <v>43</v>
      </c>
      <c r="D8" s="55">
        <v>0.1</v>
      </c>
      <c r="E8" s="55">
        <v>0</v>
      </c>
      <c r="F8" s="55">
        <v>15.2</v>
      </c>
      <c r="G8" s="55">
        <v>61</v>
      </c>
      <c r="H8" s="55">
        <v>2.8</v>
      </c>
      <c r="I8" s="55">
        <v>0</v>
      </c>
      <c r="J8" s="55">
        <v>0</v>
      </c>
      <c r="K8" s="55">
        <v>0</v>
      </c>
      <c r="L8" s="55">
        <v>13.06</v>
      </c>
      <c r="M8" s="55">
        <v>0</v>
      </c>
      <c r="N8" s="55">
        <v>1.55</v>
      </c>
      <c r="O8" s="55">
        <v>2.89</v>
      </c>
      <c r="P8" s="49" t="s">
        <v>43</v>
      </c>
      <c r="Q8" s="55">
        <v>0.1</v>
      </c>
      <c r="R8" s="55">
        <v>0</v>
      </c>
      <c r="S8" s="55">
        <v>15.2</v>
      </c>
      <c r="T8" s="55">
        <v>61</v>
      </c>
      <c r="U8" s="55">
        <v>2.8</v>
      </c>
      <c r="V8" s="55">
        <v>0</v>
      </c>
      <c r="W8" s="55">
        <v>0</v>
      </c>
      <c r="X8" s="55">
        <v>0</v>
      </c>
      <c r="Y8" s="55">
        <v>13.06</v>
      </c>
      <c r="Z8" s="55">
        <v>0</v>
      </c>
      <c r="AA8" s="55">
        <v>1.55</v>
      </c>
      <c r="AB8" s="55">
        <v>2.89</v>
      </c>
      <c r="AC8" s="63"/>
      <c r="AD8" s="63"/>
      <c r="AE8" s="63"/>
      <c r="AF8" s="63"/>
      <c r="AG8" s="63"/>
      <c r="AH8" s="63"/>
    </row>
    <row r="9" spans="1:34" x14ac:dyDescent="0.25">
      <c r="A9" s="50">
        <v>118</v>
      </c>
      <c r="B9" s="48" t="s">
        <v>18</v>
      </c>
      <c r="C9" s="53">
        <v>40</v>
      </c>
      <c r="D9" s="52">
        <v>3.2</v>
      </c>
      <c r="E9" s="52">
        <v>0.4</v>
      </c>
      <c r="F9" s="52">
        <v>19</v>
      </c>
      <c r="G9" s="52">
        <v>94</v>
      </c>
      <c r="H9" s="52">
        <v>0</v>
      </c>
      <c r="I9" s="52">
        <v>0</v>
      </c>
      <c r="J9" s="52">
        <v>0</v>
      </c>
      <c r="K9" s="52">
        <v>0</v>
      </c>
      <c r="L9" s="52">
        <v>8.6999999999999993</v>
      </c>
      <c r="M9" s="52">
        <v>0.4</v>
      </c>
      <c r="N9" s="52">
        <v>13.2</v>
      </c>
      <c r="O9" s="52">
        <v>30.6</v>
      </c>
      <c r="P9" s="49">
        <v>50</v>
      </c>
      <c r="Q9" s="55">
        <v>4</v>
      </c>
      <c r="R9" s="55">
        <v>0.5</v>
      </c>
      <c r="S9" s="55">
        <v>24</v>
      </c>
      <c r="T9" s="55">
        <v>117.5</v>
      </c>
      <c r="U9" s="55">
        <v>0</v>
      </c>
      <c r="V9" s="55">
        <v>0</v>
      </c>
      <c r="W9" s="55">
        <v>0</v>
      </c>
      <c r="X9" s="55">
        <v>0</v>
      </c>
      <c r="Y9" s="55">
        <v>11</v>
      </c>
      <c r="Z9" s="55">
        <v>0.5</v>
      </c>
      <c r="AA9" s="55">
        <v>17</v>
      </c>
      <c r="AB9" s="55">
        <v>38</v>
      </c>
      <c r="AC9" s="64"/>
      <c r="AD9" s="64"/>
      <c r="AE9" s="64"/>
      <c r="AF9" s="64"/>
      <c r="AG9" s="64"/>
      <c r="AH9" s="64"/>
    </row>
    <row r="10" spans="1:34" x14ac:dyDescent="0.25">
      <c r="A10" s="50">
        <v>365</v>
      </c>
      <c r="B10" s="48" t="s">
        <v>17</v>
      </c>
      <c r="C10" s="53">
        <v>10</v>
      </c>
      <c r="D10" s="52">
        <v>0.05</v>
      </c>
      <c r="E10" s="52">
        <v>7.2</v>
      </c>
      <c r="F10" s="52">
        <v>0.08</v>
      </c>
      <c r="G10" s="52">
        <v>74.8</v>
      </c>
      <c r="H10" s="52">
        <v>0</v>
      </c>
      <c r="I10" s="52">
        <v>34</v>
      </c>
      <c r="J10" s="52">
        <v>0</v>
      </c>
      <c r="K10" s="52">
        <v>0</v>
      </c>
      <c r="L10" s="52">
        <v>1.2</v>
      </c>
      <c r="M10" s="52">
        <v>0.02</v>
      </c>
      <c r="N10" s="52">
        <v>0</v>
      </c>
      <c r="O10" s="52">
        <v>1.6</v>
      </c>
      <c r="P10" s="53">
        <v>10</v>
      </c>
      <c r="Q10" s="52">
        <v>0.05</v>
      </c>
      <c r="R10" s="52">
        <v>7.2</v>
      </c>
      <c r="S10" s="52">
        <v>0.08</v>
      </c>
      <c r="T10" s="52">
        <v>74.8</v>
      </c>
      <c r="U10" s="52">
        <v>0</v>
      </c>
      <c r="V10" s="52">
        <v>34</v>
      </c>
      <c r="W10" s="52">
        <v>0</v>
      </c>
      <c r="X10" s="52">
        <v>0</v>
      </c>
      <c r="Y10" s="52">
        <v>1.2</v>
      </c>
      <c r="Z10" s="52">
        <v>0.02</v>
      </c>
      <c r="AA10" s="52">
        <v>0</v>
      </c>
      <c r="AB10" s="52">
        <v>1.6</v>
      </c>
      <c r="AC10" s="26"/>
      <c r="AD10" s="26"/>
      <c r="AE10" s="26"/>
      <c r="AF10" s="26"/>
      <c r="AG10" s="26"/>
      <c r="AH10" s="26"/>
    </row>
    <row r="11" spans="1:34" x14ac:dyDescent="0.25">
      <c r="A11" s="50">
        <v>366</v>
      </c>
      <c r="B11" s="48" t="s">
        <v>118</v>
      </c>
      <c r="C11" s="53">
        <v>20</v>
      </c>
      <c r="D11" s="52">
        <v>3.9</v>
      </c>
      <c r="E11" s="52">
        <v>3.9</v>
      </c>
      <c r="F11" s="52">
        <v>0</v>
      </c>
      <c r="G11" s="52">
        <v>51.6</v>
      </c>
      <c r="H11" s="52">
        <v>0</v>
      </c>
      <c r="I11" s="52">
        <v>19</v>
      </c>
      <c r="J11" s="52">
        <v>0</v>
      </c>
      <c r="K11" s="52">
        <v>0</v>
      </c>
      <c r="L11" s="52">
        <v>142.5</v>
      </c>
      <c r="M11" s="52">
        <v>0</v>
      </c>
      <c r="N11" s="52">
        <v>6.8</v>
      </c>
      <c r="O11" s="52">
        <v>84.5</v>
      </c>
      <c r="P11" s="53">
        <v>20</v>
      </c>
      <c r="Q11" s="52">
        <v>3.9</v>
      </c>
      <c r="R11" s="52">
        <v>3.9</v>
      </c>
      <c r="S11" s="52">
        <v>0</v>
      </c>
      <c r="T11" s="52">
        <v>51.6</v>
      </c>
      <c r="U11" s="52">
        <v>0</v>
      </c>
      <c r="V11" s="52">
        <v>19</v>
      </c>
      <c r="W11" s="52">
        <v>0</v>
      </c>
      <c r="X11" s="52">
        <v>0</v>
      </c>
      <c r="Y11" s="52">
        <v>142.5</v>
      </c>
      <c r="Z11" s="52">
        <v>0</v>
      </c>
      <c r="AA11" s="52">
        <v>6.8</v>
      </c>
      <c r="AB11" s="52">
        <v>84.5</v>
      </c>
      <c r="AC11" s="26"/>
      <c r="AD11" s="26"/>
      <c r="AE11" s="26"/>
      <c r="AF11" s="26"/>
      <c r="AG11" s="26"/>
      <c r="AH11" s="26"/>
    </row>
    <row r="12" spans="1:34" x14ac:dyDescent="0.25">
      <c r="A12" s="50">
        <v>118</v>
      </c>
      <c r="B12" s="48" t="s">
        <v>107</v>
      </c>
      <c r="C12" s="49">
        <v>125</v>
      </c>
      <c r="D12" s="52">
        <v>0.83</v>
      </c>
      <c r="E12" s="52">
        <v>0.83</v>
      </c>
      <c r="F12" s="52">
        <v>20.38</v>
      </c>
      <c r="G12" s="52">
        <v>101.92</v>
      </c>
      <c r="H12" s="52">
        <v>24.54</v>
      </c>
      <c r="I12" s="52">
        <v>0</v>
      </c>
      <c r="J12" s="52">
        <v>0</v>
      </c>
      <c r="K12" s="52">
        <v>0</v>
      </c>
      <c r="L12" s="52">
        <v>116.27</v>
      </c>
      <c r="M12" s="52">
        <v>2.29</v>
      </c>
      <c r="N12" s="52">
        <v>18.72</v>
      </c>
      <c r="O12" s="52">
        <v>22.88</v>
      </c>
      <c r="P12" s="49">
        <v>125</v>
      </c>
      <c r="Q12" s="52">
        <v>0.83</v>
      </c>
      <c r="R12" s="52">
        <v>0.83</v>
      </c>
      <c r="S12" s="52">
        <v>20.38</v>
      </c>
      <c r="T12" s="52">
        <v>101.92</v>
      </c>
      <c r="U12" s="52">
        <v>24.54</v>
      </c>
      <c r="V12" s="52">
        <v>0</v>
      </c>
      <c r="W12" s="52">
        <v>0</v>
      </c>
      <c r="X12" s="52">
        <v>0</v>
      </c>
      <c r="Y12" s="52">
        <v>116.27</v>
      </c>
      <c r="Z12" s="52">
        <v>2.29</v>
      </c>
      <c r="AA12" s="52">
        <v>18.72</v>
      </c>
      <c r="AB12" s="52">
        <v>22.88</v>
      </c>
      <c r="AC12" s="63"/>
      <c r="AD12" s="63"/>
      <c r="AE12" s="63"/>
      <c r="AF12" s="63"/>
      <c r="AG12" s="63"/>
      <c r="AH12" s="63"/>
    </row>
    <row r="13" spans="1:34" x14ac:dyDescent="0.25">
      <c r="A13" s="6"/>
      <c r="B13" s="8" t="s">
        <v>15</v>
      </c>
      <c r="C13" s="4"/>
      <c r="D13" s="16">
        <f t="shared" ref="D13:O13" si="1">SUM(D7:D12)</f>
        <v>17.519999999999996</v>
      </c>
      <c r="E13" s="16">
        <f t="shared" si="1"/>
        <v>18.809999999999999</v>
      </c>
      <c r="F13" s="16">
        <f t="shared" si="1"/>
        <v>87.16</v>
      </c>
      <c r="G13" s="16">
        <f t="shared" si="1"/>
        <v>596.32000000000005</v>
      </c>
      <c r="H13" s="16">
        <f t="shared" si="1"/>
        <v>28.68</v>
      </c>
      <c r="I13" s="16">
        <f t="shared" si="1"/>
        <v>53.1</v>
      </c>
      <c r="J13" s="16">
        <f t="shared" si="1"/>
        <v>0.16</v>
      </c>
      <c r="K13" s="16">
        <f t="shared" si="1"/>
        <v>0.17</v>
      </c>
      <c r="L13" s="16">
        <f t="shared" si="1"/>
        <v>417.72999999999996</v>
      </c>
      <c r="M13" s="16">
        <f t="shared" si="1"/>
        <v>4.6099999999999994</v>
      </c>
      <c r="N13" s="16">
        <f t="shared" si="1"/>
        <v>68.88</v>
      </c>
      <c r="O13" s="16">
        <f t="shared" si="1"/>
        <v>295.62</v>
      </c>
      <c r="P13" s="20"/>
      <c r="Q13" s="16">
        <f t="shared" ref="Q13:AB13" si="2">SUM(Q7:Q12)</f>
        <v>20.079999999999998</v>
      </c>
      <c r="R13" s="16">
        <f t="shared" si="2"/>
        <v>19.529999999999998</v>
      </c>
      <c r="S13" s="16">
        <f t="shared" si="2"/>
        <v>97.66</v>
      </c>
      <c r="T13" s="16">
        <f t="shared" si="2"/>
        <v>653.06999999999994</v>
      </c>
      <c r="U13" s="16">
        <f t="shared" si="2"/>
        <v>29.015000000000001</v>
      </c>
      <c r="V13" s="16">
        <f t="shared" si="2"/>
        <v>53.125</v>
      </c>
      <c r="W13" s="16">
        <f t="shared" si="2"/>
        <v>0.18</v>
      </c>
      <c r="X13" s="16">
        <f t="shared" si="2"/>
        <v>0.21250000000000002</v>
      </c>
      <c r="Y13" s="16">
        <f t="shared" si="2"/>
        <v>454.28</v>
      </c>
      <c r="Z13" s="16">
        <f t="shared" si="2"/>
        <v>5.21</v>
      </c>
      <c r="AA13" s="16">
        <f t="shared" si="2"/>
        <v>79.832499999999996</v>
      </c>
      <c r="AB13" s="16">
        <f t="shared" si="2"/>
        <v>341.3075</v>
      </c>
      <c r="AC13" s="26"/>
      <c r="AD13" s="26"/>
      <c r="AE13" s="26"/>
      <c r="AF13" s="26"/>
      <c r="AG13" s="26"/>
      <c r="AH13" s="26"/>
    </row>
    <row r="14" spans="1:34" ht="14.25" customHeight="1" x14ac:dyDescent="0.25">
      <c r="A14" s="6"/>
      <c r="B14" s="5" t="s">
        <v>9</v>
      </c>
      <c r="C14" s="7"/>
      <c r="D14" s="6"/>
      <c r="E14" s="6"/>
      <c r="F14" s="6"/>
      <c r="G14" s="6"/>
      <c r="H14" s="6"/>
      <c r="I14" s="6"/>
      <c r="J14" s="6"/>
      <c r="K14" s="50"/>
      <c r="L14" s="6"/>
      <c r="M14" s="6"/>
      <c r="N14" s="50"/>
      <c r="O14" s="50"/>
      <c r="P14" s="7"/>
      <c r="Q14" s="14"/>
      <c r="R14" s="14"/>
      <c r="S14" s="14"/>
      <c r="T14" s="14"/>
      <c r="U14" s="14"/>
      <c r="V14" s="14"/>
      <c r="W14" s="14"/>
      <c r="X14" s="56"/>
      <c r="Y14" s="14"/>
      <c r="Z14" s="14"/>
      <c r="AA14" s="56"/>
      <c r="AB14" s="56"/>
      <c r="AC14" s="26"/>
      <c r="AD14" s="26"/>
      <c r="AE14" s="26"/>
      <c r="AF14" s="26"/>
      <c r="AG14" s="26"/>
      <c r="AH14" s="26"/>
    </row>
    <row r="15" spans="1:34" ht="15.75" customHeight="1" x14ac:dyDescent="0.25">
      <c r="A15" s="50">
        <v>24</v>
      </c>
      <c r="B15" s="60" t="s">
        <v>121</v>
      </c>
      <c r="C15" s="49">
        <v>100</v>
      </c>
      <c r="D15" s="52">
        <v>1.32</v>
      </c>
      <c r="E15" s="52">
        <v>10.08</v>
      </c>
      <c r="F15" s="52">
        <v>7.68</v>
      </c>
      <c r="G15" s="52">
        <v>126.08</v>
      </c>
      <c r="H15" s="52">
        <v>4.7</v>
      </c>
      <c r="I15" s="52">
        <v>0.1</v>
      </c>
      <c r="J15" s="52">
        <v>0.1</v>
      </c>
      <c r="K15" s="52">
        <v>1.3</v>
      </c>
      <c r="L15" s="52">
        <v>31</v>
      </c>
      <c r="M15" s="52">
        <v>0.8</v>
      </c>
      <c r="N15" s="52">
        <v>11</v>
      </c>
      <c r="O15" s="19">
        <v>34.4</v>
      </c>
      <c r="P15" s="49">
        <v>100</v>
      </c>
      <c r="Q15" s="52">
        <v>1.32</v>
      </c>
      <c r="R15" s="52">
        <v>10.08</v>
      </c>
      <c r="S15" s="52">
        <v>7.68</v>
      </c>
      <c r="T15" s="52">
        <v>126.08</v>
      </c>
      <c r="U15" s="52">
        <v>4.7</v>
      </c>
      <c r="V15" s="52">
        <v>0.1</v>
      </c>
      <c r="W15" s="52">
        <v>0.1</v>
      </c>
      <c r="X15" s="52">
        <v>1.3</v>
      </c>
      <c r="Y15" s="52">
        <v>31</v>
      </c>
      <c r="Z15" s="52">
        <v>0.8</v>
      </c>
      <c r="AA15" s="52">
        <v>11</v>
      </c>
      <c r="AB15" s="19">
        <v>34.4</v>
      </c>
      <c r="AC15" s="26"/>
      <c r="AD15" s="26"/>
      <c r="AE15" s="26"/>
      <c r="AF15" s="26"/>
      <c r="AG15" s="26"/>
      <c r="AH15" s="26"/>
    </row>
    <row r="16" spans="1:34" ht="24.75" customHeight="1" x14ac:dyDescent="0.25">
      <c r="A16" s="6">
        <v>52</v>
      </c>
      <c r="B16" s="60" t="s">
        <v>63</v>
      </c>
      <c r="C16" s="51" t="s">
        <v>30</v>
      </c>
      <c r="D16" s="50">
        <v>2.1</v>
      </c>
      <c r="E16" s="50">
        <v>5</v>
      </c>
      <c r="F16" s="50">
        <v>20.3</v>
      </c>
      <c r="G16" s="50">
        <v>112.4</v>
      </c>
      <c r="H16" s="50">
        <v>3.6</v>
      </c>
      <c r="I16" s="50">
        <v>2.9</v>
      </c>
      <c r="J16" s="50">
        <v>0.1</v>
      </c>
      <c r="K16" s="50">
        <v>0</v>
      </c>
      <c r="L16" s="50">
        <v>48.8</v>
      </c>
      <c r="M16" s="50">
        <v>0.4</v>
      </c>
      <c r="N16" s="50">
        <v>24.8</v>
      </c>
      <c r="O16" s="50">
        <v>56.5</v>
      </c>
      <c r="P16" s="21" t="s">
        <v>44</v>
      </c>
      <c r="Q16" s="50">
        <v>2.7</v>
      </c>
      <c r="R16" s="50">
        <v>7</v>
      </c>
      <c r="S16" s="50">
        <v>25.43</v>
      </c>
      <c r="T16" s="50">
        <v>140.59</v>
      </c>
      <c r="U16" s="50">
        <v>4.5</v>
      </c>
      <c r="V16" s="50">
        <v>3.7</v>
      </c>
      <c r="W16" s="50">
        <v>0.1</v>
      </c>
      <c r="X16" s="50">
        <v>0</v>
      </c>
      <c r="Y16" s="50">
        <v>61</v>
      </c>
      <c r="Z16" s="50">
        <v>0.6</v>
      </c>
      <c r="AA16" s="50">
        <v>31.1</v>
      </c>
      <c r="AB16" s="50">
        <v>70.7</v>
      </c>
      <c r="AC16" s="26"/>
      <c r="AD16" s="26"/>
      <c r="AE16" s="26"/>
      <c r="AF16" s="26"/>
      <c r="AG16" s="26"/>
      <c r="AH16" s="26"/>
    </row>
    <row r="17" spans="1:34" ht="24.75" customHeight="1" x14ac:dyDescent="0.25">
      <c r="A17" s="48">
        <v>386</v>
      </c>
      <c r="B17" s="60" t="s">
        <v>112</v>
      </c>
      <c r="C17" s="49" t="s">
        <v>52</v>
      </c>
      <c r="D17" s="48">
        <v>12.5</v>
      </c>
      <c r="E17" s="48">
        <v>13</v>
      </c>
      <c r="F17" s="48">
        <v>18.62</v>
      </c>
      <c r="G17" s="48">
        <v>195.8</v>
      </c>
      <c r="H17" s="48">
        <v>0.78</v>
      </c>
      <c r="I17" s="77">
        <v>0</v>
      </c>
      <c r="J17" s="48">
        <v>4.4999999999999998E-2</v>
      </c>
      <c r="K17" s="48">
        <v>0.6</v>
      </c>
      <c r="L17" s="48">
        <v>19.5</v>
      </c>
      <c r="M17" s="48">
        <v>1.4</v>
      </c>
      <c r="N17" s="48">
        <v>21.262499999999999</v>
      </c>
      <c r="O17" s="48">
        <v>112</v>
      </c>
      <c r="P17" s="49" t="s">
        <v>52</v>
      </c>
      <c r="Q17" s="48">
        <v>12.5</v>
      </c>
      <c r="R17" s="48">
        <v>13</v>
      </c>
      <c r="S17" s="48">
        <v>18.62</v>
      </c>
      <c r="T17" s="48">
        <v>195.8</v>
      </c>
      <c r="U17" s="48">
        <v>0.78</v>
      </c>
      <c r="V17" s="77">
        <v>0</v>
      </c>
      <c r="W17" s="48">
        <v>4.4999999999999998E-2</v>
      </c>
      <c r="X17" s="48">
        <v>0.6</v>
      </c>
      <c r="Y17" s="48">
        <v>19.5</v>
      </c>
      <c r="Z17" s="48">
        <v>1.4</v>
      </c>
      <c r="AA17" s="48">
        <v>21.262499999999999</v>
      </c>
      <c r="AB17" s="48">
        <v>112</v>
      </c>
      <c r="AC17" s="26"/>
      <c r="AD17" s="26"/>
      <c r="AE17" s="26"/>
      <c r="AF17" s="26"/>
      <c r="AG17" s="26"/>
      <c r="AH17" s="26"/>
    </row>
    <row r="18" spans="1:34" x14ac:dyDescent="0.25">
      <c r="A18" s="50">
        <v>241</v>
      </c>
      <c r="B18" s="50" t="s">
        <v>122</v>
      </c>
      <c r="C18" s="44">
        <v>180</v>
      </c>
      <c r="D18" s="62">
        <v>4.22</v>
      </c>
      <c r="E18" s="62">
        <v>7.92</v>
      </c>
      <c r="F18" s="62">
        <v>22.22</v>
      </c>
      <c r="G18" s="62">
        <v>184</v>
      </c>
      <c r="H18" s="62">
        <v>6.12</v>
      </c>
      <c r="I18" s="62">
        <v>1.7999999999999999E-2</v>
      </c>
      <c r="J18" s="62">
        <v>0.16200000000000001</v>
      </c>
      <c r="K18" s="62">
        <v>0.23400000000000001</v>
      </c>
      <c r="L18" s="62">
        <v>46.8</v>
      </c>
      <c r="M18" s="62">
        <v>1.26</v>
      </c>
      <c r="N18" s="62">
        <v>29.088000000000001</v>
      </c>
      <c r="O18" s="62">
        <v>88.751999999999995</v>
      </c>
      <c r="P18" s="44">
        <v>180</v>
      </c>
      <c r="Q18" s="62">
        <v>4.22</v>
      </c>
      <c r="R18" s="62">
        <v>7.92</v>
      </c>
      <c r="S18" s="62">
        <v>22.22</v>
      </c>
      <c r="T18" s="62">
        <v>184</v>
      </c>
      <c r="U18" s="62">
        <v>6.12</v>
      </c>
      <c r="V18" s="62">
        <v>1.7999999999999999E-2</v>
      </c>
      <c r="W18" s="62">
        <v>0.16200000000000001</v>
      </c>
      <c r="X18" s="62">
        <v>0.23400000000000001</v>
      </c>
      <c r="Y18" s="62">
        <v>46.8</v>
      </c>
      <c r="Z18" s="62">
        <v>1.26</v>
      </c>
      <c r="AA18" s="62">
        <v>29.088000000000001</v>
      </c>
      <c r="AB18" s="62">
        <v>88.751999999999995</v>
      </c>
      <c r="AC18" s="26"/>
      <c r="AD18" s="26"/>
      <c r="AE18" s="26"/>
      <c r="AF18" s="26"/>
      <c r="AG18" s="26"/>
      <c r="AH18" s="26"/>
    </row>
    <row r="19" spans="1:34" x14ac:dyDescent="0.25">
      <c r="A19" s="50">
        <v>273</v>
      </c>
      <c r="B19" s="50" t="s">
        <v>111</v>
      </c>
      <c r="C19" s="51">
        <v>200</v>
      </c>
      <c r="D19" s="52">
        <v>0.12</v>
      </c>
      <c r="E19" s="52">
        <v>0</v>
      </c>
      <c r="F19" s="52">
        <v>21.15</v>
      </c>
      <c r="G19" s="52">
        <v>85.07</v>
      </c>
      <c r="H19" s="52">
        <v>29.3</v>
      </c>
      <c r="I19" s="52">
        <v>0</v>
      </c>
      <c r="J19" s="52">
        <v>0.01</v>
      </c>
      <c r="K19" s="52">
        <v>0</v>
      </c>
      <c r="L19" s="52">
        <v>10</v>
      </c>
      <c r="M19" s="52">
        <v>0.3</v>
      </c>
      <c r="N19" s="52">
        <v>4.8899999999999997</v>
      </c>
      <c r="O19" s="52">
        <v>8</v>
      </c>
      <c r="P19" s="51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26"/>
      <c r="AD19" s="26"/>
      <c r="AE19" s="26"/>
      <c r="AF19" s="26"/>
      <c r="AG19" s="26"/>
      <c r="AH19" s="26"/>
    </row>
    <row r="20" spans="1:34" x14ac:dyDescent="0.25">
      <c r="A20" s="50">
        <v>114</v>
      </c>
      <c r="B20" s="48" t="s">
        <v>18</v>
      </c>
      <c r="C20" s="53">
        <v>40</v>
      </c>
      <c r="D20" s="52">
        <v>3.2</v>
      </c>
      <c r="E20" s="52">
        <v>0.4</v>
      </c>
      <c r="F20" s="52">
        <v>19</v>
      </c>
      <c r="G20" s="52">
        <v>94</v>
      </c>
      <c r="H20" s="52">
        <v>0</v>
      </c>
      <c r="I20" s="52">
        <v>0</v>
      </c>
      <c r="J20" s="52">
        <v>0</v>
      </c>
      <c r="K20" s="52">
        <v>0</v>
      </c>
      <c r="L20" s="52">
        <v>8.6999999999999993</v>
      </c>
      <c r="M20" s="52">
        <v>0.4</v>
      </c>
      <c r="N20" s="52">
        <v>13.2</v>
      </c>
      <c r="O20" s="52">
        <v>30.6</v>
      </c>
      <c r="P20" s="49">
        <v>50</v>
      </c>
      <c r="Q20" s="55">
        <v>4</v>
      </c>
      <c r="R20" s="55">
        <v>0.5</v>
      </c>
      <c r="S20" s="55">
        <v>24</v>
      </c>
      <c r="T20" s="55">
        <v>117.5</v>
      </c>
      <c r="U20" s="55">
        <v>0</v>
      </c>
      <c r="V20" s="55">
        <v>0</v>
      </c>
      <c r="W20" s="55">
        <v>0</v>
      </c>
      <c r="X20" s="55">
        <v>0</v>
      </c>
      <c r="Y20" s="55">
        <v>11</v>
      </c>
      <c r="Z20" s="55">
        <v>0.5</v>
      </c>
      <c r="AA20" s="55">
        <v>17</v>
      </c>
      <c r="AB20" s="55">
        <v>38</v>
      </c>
      <c r="AC20" s="26"/>
      <c r="AD20" s="26"/>
      <c r="AE20" s="26"/>
      <c r="AF20" s="26"/>
      <c r="AG20" s="26"/>
      <c r="AH20" s="26"/>
    </row>
    <row r="21" spans="1:34" x14ac:dyDescent="0.25">
      <c r="A21" s="46">
        <v>282</v>
      </c>
      <c r="B21" s="48" t="s">
        <v>88</v>
      </c>
      <c r="C21" s="49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49">
        <v>200</v>
      </c>
      <c r="Q21" s="55">
        <v>0.12</v>
      </c>
      <c r="R21" s="55">
        <v>0</v>
      </c>
      <c r="S21" s="55">
        <v>12.04</v>
      </c>
      <c r="T21" s="55">
        <v>48.64</v>
      </c>
      <c r="U21" s="55">
        <v>0</v>
      </c>
      <c r="V21" s="55">
        <v>0</v>
      </c>
      <c r="W21" s="55">
        <v>0</v>
      </c>
      <c r="X21" s="55">
        <v>0</v>
      </c>
      <c r="Y21" s="55">
        <v>11</v>
      </c>
      <c r="Z21" s="55">
        <v>0</v>
      </c>
      <c r="AA21" s="55">
        <v>0.6</v>
      </c>
      <c r="AB21" s="55">
        <v>1.98</v>
      </c>
      <c r="AC21" s="26"/>
      <c r="AD21" s="26"/>
      <c r="AE21" s="26"/>
      <c r="AF21" s="26"/>
      <c r="AG21" s="26"/>
      <c r="AH21" s="26"/>
    </row>
    <row r="22" spans="1:34" x14ac:dyDescent="0.25">
      <c r="A22" s="50"/>
      <c r="B22" s="48"/>
      <c r="C22" s="53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4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15"/>
      <c r="AD22" s="15"/>
      <c r="AE22" s="15"/>
      <c r="AF22" s="15"/>
      <c r="AG22" s="15"/>
      <c r="AH22" s="15"/>
    </row>
    <row r="23" spans="1:34" x14ac:dyDescent="0.25">
      <c r="A23" s="6"/>
      <c r="B23" s="8" t="s">
        <v>15</v>
      </c>
      <c r="C23" s="7"/>
      <c r="D23" s="17">
        <f>D15+D16+D17+D18+D19+D20+D21+D22</f>
        <v>23.46</v>
      </c>
      <c r="E23" s="17">
        <f>E15+E16+E17+E18+E19+E20+E21+E22</f>
        <v>36.4</v>
      </c>
      <c r="F23" s="17">
        <f>F15+F16+F17+F18+F19+F20+F21+F22</f>
        <v>108.97</v>
      </c>
      <c r="G23" s="17">
        <f>G15+G16+G17+G18+G19+G20+G21+G22</f>
        <v>797.34999999999991</v>
      </c>
      <c r="H23" s="17">
        <f t="shared" ref="H23:O23" si="3">H15+H16+H17+H18+H22</f>
        <v>15.2</v>
      </c>
      <c r="I23" s="17">
        <f t="shared" si="3"/>
        <v>3.0179999999999998</v>
      </c>
      <c r="J23" s="17">
        <f t="shared" si="3"/>
        <v>0.40700000000000003</v>
      </c>
      <c r="K23" s="17">
        <f t="shared" si="3"/>
        <v>2.1339999999999999</v>
      </c>
      <c r="L23" s="17">
        <f t="shared" si="3"/>
        <v>146.1</v>
      </c>
      <c r="M23" s="17">
        <f t="shared" si="3"/>
        <v>3.8600000000000003</v>
      </c>
      <c r="N23" s="17">
        <f t="shared" si="3"/>
        <v>86.150499999999994</v>
      </c>
      <c r="O23" s="17">
        <f t="shared" si="3"/>
        <v>291.65199999999999</v>
      </c>
      <c r="P23" s="21"/>
      <c r="Q23" s="18">
        <f>Q15+Q16+Q17+Q18+Q19+Q20+Q21+Q22</f>
        <v>24.86</v>
      </c>
      <c r="R23" s="18">
        <f>R15+R16+R17+R18+R22</f>
        <v>38</v>
      </c>
      <c r="S23" s="18">
        <f>S15+S16+S17+S18+S19+S20+S21+S22</f>
        <v>109.99000000000001</v>
      </c>
      <c r="T23" s="18">
        <f>T15+T16+T17+T18+T19+T20+T21+T22</f>
        <v>812.61</v>
      </c>
      <c r="U23" s="18">
        <f t="shared" ref="U23:AB23" si="4">U15+U16+U17+U18+U22</f>
        <v>16.099999999999998</v>
      </c>
      <c r="V23" s="18">
        <f t="shared" si="4"/>
        <v>3.8180000000000001</v>
      </c>
      <c r="W23" s="18">
        <f t="shared" si="4"/>
        <v>0.40700000000000003</v>
      </c>
      <c r="X23" s="18">
        <f t="shared" si="4"/>
        <v>2.1339999999999999</v>
      </c>
      <c r="Y23" s="18">
        <f t="shared" si="4"/>
        <v>158.30000000000001</v>
      </c>
      <c r="Z23" s="18">
        <f t="shared" si="4"/>
        <v>4.0599999999999996</v>
      </c>
      <c r="AA23" s="18">
        <f t="shared" si="4"/>
        <v>92.450500000000005</v>
      </c>
      <c r="AB23" s="18">
        <f t="shared" si="4"/>
        <v>305.85199999999998</v>
      </c>
    </row>
    <row r="24" spans="1:34" x14ac:dyDescent="0.25">
      <c r="A24" s="6"/>
      <c r="B24" s="1" t="s">
        <v>16</v>
      </c>
      <c r="C24" s="7"/>
      <c r="D24" s="38">
        <f t="shared" ref="D24:O24" si="5">D13+D23</f>
        <v>40.98</v>
      </c>
      <c r="E24" s="38">
        <f t="shared" si="5"/>
        <v>55.209999999999994</v>
      </c>
      <c r="F24" s="38">
        <f t="shared" si="5"/>
        <v>196.13</v>
      </c>
      <c r="G24" s="38">
        <f t="shared" si="5"/>
        <v>1393.67</v>
      </c>
      <c r="H24" s="38">
        <f t="shared" si="5"/>
        <v>43.879999999999995</v>
      </c>
      <c r="I24" s="38">
        <f t="shared" si="5"/>
        <v>56.118000000000002</v>
      </c>
      <c r="J24" s="38">
        <f t="shared" si="5"/>
        <v>0.56700000000000006</v>
      </c>
      <c r="K24" s="38">
        <f t="shared" si="5"/>
        <v>2.3039999999999998</v>
      </c>
      <c r="L24" s="38">
        <f t="shared" si="5"/>
        <v>563.82999999999993</v>
      </c>
      <c r="M24" s="38">
        <f t="shared" si="5"/>
        <v>8.4699999999999989</v>
      </c>
      <c r="N24" s="38">
        <f t="shared" si="5"/>
        <v>155.03049999999999</v>
      </c>
      <c r="O24" s="38">
        <f t="shared" si="5"/>
        <v>587.27199999999993</v>
      </c>
      <c r="P24" s="82"/>
      <c r="Q24" s="39">
        <f t="shared" ref="Q24:AB24" si="6">Q13+Q23</f>
        <v>44.94</v>
      </c>
      <c r="R24" s="39">
        <f t="shared" si="6"/>
        <v>57.53</v>
      </c>
      <c r="S24" s="39">
        <f t="shared" si="6"/>
        <v>207.65</v>
      </c>
      <c r="T24" s="39">
        <f t="shared" si="6"/>
        <v>1465.6799999999998</v>
      </c>
      <c r="U24" s="39">
        <f t="shared" si="6"/>
        <v>45.114999999999995</v>
      </c>
      <c r="V24" s="39">
        <f t="shared" si="6"/>
        <v>56.942999999999998</v>
      </c>
      <c r="W24" s="39">
        <f t="shared" si="6"/>
        <v>0.58699999999999997</v>
      </c>
      <c r="X24" s="39">
        <f t="shared" si="6"/>
        <v>2.3464999999999998</v>
      </c>
      <c r="Y24" s="39">
        <f t="shared" si="6"/>
        <v>612.57999999999993</v>
      </c>
      <c r="Z24" s="39">
        <f t="shared" si="6"/>
        <v>9.27</v>
      </c>
      <c r="AA24" s="39">
        <f t="shared" si="6"/>
        <v>172.28300000000002</v>
      </c>
      <c r="AB24" s="39">
        <f t="shared" si="6"/>
        <v>647.15949999999998</v>
      </c>
    </row>
    <row r="25" spans="1:34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workbookViewId="0">
      <selection activeCell="E15" sqref="E15"/>
    </sheetView>
  </sheetViews>
  <sheetFormatPr defaultRowHeight="15" x14ac:dyDescent="0.25"/>
  <cols>
    <col min="1" max="1" width="10.7109375" customWidth="1"/>
    <col min="2" max="2" width="34.140625" customWidth="1"/>
    <col min="3" max="3" width="7.42578125" customWidth="1"/>
    <col min="4" max="6" width="3.42578125" customWidth="1"/>
    <col min="7" max="7" width="5" customWidth="1"/>
    <col min="8" max="12" width="3.42578125" customWidth="1"/>
    <col min="13" max="13" width="3.85546875" customWidth="1"/>
    <col min="14" max="14" width="3.42578125" customWidth="1"/>
    <col min="15" max="15" width="3.85546875" customWidth="1"/>
    <col min="16" max="16" width="8" customWidth="1"/>
    <col min="17" max="17" width="3.85546875" customWidth="1"/>
    <col min="18" max="19" width="3.42578125" customWidth="1"/>
    <col min="20" max="20" width="4.7109375" customWidth="1"/>
    <col min="21" max="22" width="3.42578125" customWidth="1"/>
    <col min="23" max="23" width="4" customWidth="1"/>
    <col min="24" max="24" width="3.7109375" customWidth="1"/>
    <col min="25" max="25" width="4" customWidth="1"/>
    <col min="26" max="26" width="3.85546875" customWidth="1"/>
    <col min="27" max="27" width="3.42578125" customWidth="1"/>
    <col min="28" max="28" width="4" customWidth="1"/>
  </cols>
  <sheetData>
    <row r="1" spans="1:28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8" x14ac:dyDescent="0.25">
      <c r="B2" s="84" t="s">
        <v>81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8" x14ac:dyDescent="0.25">
      <c r="A3" s="15"/>
      <c r="B3" s="24" t="s">
        <v>80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4"/>
      <c r="O3" s="23"/>
      <c r="P3" s="23"/>
      <c r="Q3" s="23"/>
      <c r="R3" s="23"/>
      <c r="S3" s="23"/>
      <c r="T3" s="23"/>
      <c r="U3" s="23"/>
      <c r="V3" s="23"/>
    </row>
    <row r="4" spans="1:28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4"/>
      <c r="O4" s="23"/>
      <c r="P4" s="23"/>
      <c r="Q4" s="23"/>
      <c r="R4" s="23"/>
      <c r="S4" s="23"/>
      <c r="T4" s="23"/>
      <c r="U4" s="23"/>
      <c r="V4" s="23"/>
    </row>
    <row r="5" spans="1:28" ht="15" customHeight="1" x14ac:dyDescent="0.25">
      <c r="A5" s="6" t="s">
        <v>71</v>
      </c>
      <c r="B5" s="1" t="s">
        <v>0</v>
      </c>
      <c r="C5" s="68" t="s">
        <v>46</v>
      </c>
      <c r="D5" s="92" t="s">
        <v>13</v>
      </c>
      <c r="E5" s="93"/>
      <c r="F5" s="93"/>
      <c r="G5" s="94"/>
      <c r="H5" s="91" t="s">
        <v>1</v>
      </c>
      <c r="I5" s="91"/>
      <c r="J5" s="91"/>
      <c r="K5" s="91"/>
      <c r="L5" s="91" t="s">
        <v>14</v>
      </c>
      <c r="M5" s="91"/>
      <c r="N5" s="91"/>
      <c r="O5" s="91"/>
      <c r="P5" s="68" t="s">
        <v>45</v>
      </c>
      <c r="Q5" s="92" t="s">
        <v>13</v>
      </c>
      <c r="R5" s="93"/>
      <c r="S5" s="93"/>
      <c r="T5" s="94"/>
      <c r="U5" s="91" t="s">
        <v>1</v>
      </c>
      <c r="V5" s="91"/>
      <c r="W5" s="91"/>
      <c r="X5" s="91"/>
      <c r="Y5" s="91" t="s">
        <v>14</v>
      </c>
      <c r="Z5" s="91"/>
      <c r="AA5" s="91"/>
      <c r="AB5" s="91"/>
    </row>
    <row r="6" spans="1:28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35</v>
      </c>
      <c r="J6" s="1" t="s">
        <v>6</v>
      </c>
      <c r="K6" s="1" t="s">
        <v>36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35</v>
      </c>
      <c r="W6" s="1" t="s">
        <v>6</v>
      </c>
      <c r="X6" s="1" t="s">
        <v>36</v>
      </c>
      <c r="Y6" s="1" t="s">
        <v>8</v>
      </c>
      <c r="Z6" s="1" t="s">
        <v>12</v>
      </c>
      <c r="AA6" s="1" t="s">
        <v>37</v>
      </c>
      <c r="AB6" s="1" t="s">
        <v>38</v>
      </c>
    </row>
    <row r="7" spans="1:28" x14ac:dyDescent="0.25">
      <c r="A7" s="50">
        <v>106</v>
      </c>
      <c r="B7" s="48" t="s">
        <v>64</v>
      </c>
      <c r="C7" s="44">
        <v>205</v>
      </c>
      <c r="D7" s="62">
        <v>10</v>
      </c>
      <c r="E7" s="62">
        <v>7.03</v>
      </c>
      <c r="F7" s="62">
        <v>38.78</v>
      </c>
      <c r="G7" s="62">
        <v>244.92</v>
      </c>
      <c r="H7" s="62">
        <v>0.21</v>
      </c>
      <c r="I7" s="62">
        <v>0.01</v>
      </c>
      <c r="J7" s="62">
        <v>0.05</v>
      </c>
      <c r="K7" s="62">
        <v>0.72</v>
      </c>
      <c r="L7" s="62">
        <v>78.67</v>
      </c>
      <c r="M7" s="62">
        <v>0.45</v>
      </c>
      <c r="N7" s="62">
        <v>13.45</v>
      </c>
      <c r="O7" s="62">
        <v>79.86</v>
      </c>
      <c r="P7" s="49">
        <v>255</v>
      </c>
      <c r="Q7" s="62">
        <v>9.1</v>
      </c>
      <c r="R7" s="62">
        <v>8.75</v>
      </c>
      <c r="S7" s="62">
        <v>48.75</v>
      </c>
      <c r="T7" s="62">
        <v>306.10000000000002</v>
      </c>
      <c r="U7" s="62">
        <v>0.25</v>
      </c>
      <c r="V7" s="62">
        <v>0</v>
      </c>
      <c r="W7" s="62">
        <v>0.13</v>
      </c>
      <c r="X7" s="62">
        <v>0.9</v>
      </c>
      <c r="Y7" s="62">
        <v>98.75</v>
      </c>
      <c r="Z7" s="62">
        <v>0.63</v>
      </c>
      <c r="AA7" s="62">
        <v>16.25</v>
      </c>
      <c r="AB7" s="62">
        <v>99.9</v>
      </c>
    </row>
    <row r="8" spans="1:28" x14ac:dyDescent="0.25">
      <c r="A8" s="58">
        <v>287</v>
      </c>
      <c r="B8" s="48" t="s">
        <v>27</v>
      </c>
      <c r="C8" s="49">
        <v>200</v>
      </c>
      <c r="D8" s="52">
        <v>1.4</v>
      </c>
      <c r="E8" s="52">
        <v>1.6</v>
      </c>
      <c r="F8" s="52">
        <v>17</v>
      </c>
      <c r="G8" s="52">
        <v>108.69</v>
      </c>
      <c r="H8" s="52">
        <v>2.8</v>
      </c>
      <c r="I8" s="52">
        <v>8.4</v>
      </c>
      <c r="J8" s="52">
        <v>0.1</v>
      </c>
      <c r="K8" s="52">
        <v>0.1</v>
      </c>
      <c r="L8" s="52">
        <v>121</v>
      </c>
      <c r="M8" s="52">
        <v>0.1</v>
      </c>
      <c r="N8" s="52">
        <v>15</v>
      </c>
      <c r="O8" s="52">
        <v>91</v>
      </c>
      <c r="P8" s="49">
        <v>200</v>
      </c>
      <c r="Q8" s="52">
        <v>1.4</v>
      </c>
      <c r="R8" s="52">
        <v>1.6</v>
      </c>
      <c r="S8" s="52">
        <v>17</v>
      </c>
      <c r="T8" s="52">
        <v>89.32</v>
      </c>
      <c r="U8" s="52">
        <v>2.8</v>
      </c>
      <c r="V8" s="52">
        <v>8.4</v>
      </c>
      <c r="W8" s="52">
        <v>0.1</v>
      </c>
      <c r="X8" s="52">
        <v>0.1</v>
      </c>
      <c r="Y8" s="52">
        <v>119</v>
      </c>
      <c r="Z8" s="52">
        <v>0.1</v>
      </c>
      <c r="AA8" s="52">
        <v>15.1</v>
      </c>
      <c r="AB8" s="52">
        <v>79.2</v>
      </c>
    </row>
    <row r="9" spans="1:28" x14ac:dyDescent="0.25">
      <c r="A9" s="50">
        <v>114</v>
      </c>
      <c r="B9" s="48" t="s">
        <v>18</v>
      </c>
      <c r="C9" s="53">
        <v>40</v>
      </c>
      <c r="D9" s="52">
        <v>3.2</v>
      </c>
      <c r="E9" s="52">
        <v>0.4</v>
      </c>
      <c r="F9" s="52">
        <v>19</v>
      </c>
      <c r="G9" s="52">
        <v>94</v>
      </c>
      <c r="H9" s="52">
        <v>0</v>
      </c>
      <c r="I9" s="52">
        <v>0</v>
      </c>
      <c r="J9" s="52">
        <v>0</v>
      </c>
      <c r="K9" s="52">
        <v>0</v>
      </c>
      <c r="L9" s="52">
        <v>8.6999999999999993</v>
      </c>
      <c r="M9" s="52">
        <v>0.4</v>
      </c>
      <c r="N9" s="52">
        <v>13.2</v>
      </c>
      <c r="O9" s="52">
        <v>30.6</v>
      </c>
      <c r="P9" s="49">
        <v>50</v>
      </c>
      <c r="Q9" s="55">
        <v>4</v>
      </c>
      <c r="R9" s="55">
        <v>0.5</v>
      </c>
      <c r="S9" s="55">
        <v>24</v>
      </c>
      <c r="T9" s="55">
        <v>117.5</v>
      </c>
      <c r="U9" s="55">
        <v>0</v>
      </c>
      <c r="V9" s="55">
        <v>0</v>
      </c>
      <c r="W9" s="55">
        <v>0</v>
      </c>
      <c r="X9" s="55">
        <v>0</v>
      </c>
      <c r="Y9" s="55">
        <v>11</v>
      </c>
      <c r="Z9" s="55">
        <v>0.5</v>
      </c>
      <c r="AA9" s="55">
        <v>17</v>
      </c>
      <c r="AB9" s="55">
        <v>38</v>
      </c>
    </row>
    <row r="10" spans="1:28" x14ac:dyDescent="0.25">
      <c r="A10" s="50">
        <v>366</v>
      </c>
      <c r="B10" s="48" t="s">
        <v>123</v>
      </c>
      <c r="C10" s="53">
        <v>20</v>
      </c>
      <c r="D10" s="52">
        <v>3.9</v>
      </c>
      <c r="E10" s="52">
        <v>3.9</v>
      </c>
      <c r="F10" s="52">
        <v>0</v>
      </c>
      <c r="G10" s="52">
        <v>51.6</v>
      </c>
      <c r="H10" s="52">
        <v>0</v>
      </c>
      <c r="I10" s="52">
        <v>19</v>
      </c>
      <c r="J10" s="52">
        <v>0</v>
      </c>
      <c r="K10" s="52">
        <v>0</v>
      </c>
      <c r="L10" s="52">
        <v>142.5</v>
      </c>
      <c r="M10" s="52">
        <v>0</v>
      </c>
      <c r="N10" s="52">
        <v>6.8</v>
      </c>
      <c r="O10" s="52">
        <v>84.5</v>
      </c>
      <c r="P10" s="53">
        <v>20</v>
      </c>
      <c r="Q10" s="52">
        <v>3.9</v>
      </c>
      <c r="R10" s="52">
        <v>3.9</v>
      </c>
      <c r="S10" s="52">
        <v>0</v>
      </c>
      <c r="T10" s="52">
        <v>51.6</v>
      </c>
      <c r="U10" s="52">
        <v>0</v>
      </c>
      <c r="V10" s="52">
        <v>19</v>
      </c>
      <c r="W10" s="52">
        <v>0</v>
      </c>
      <c r="X10" s="52">
        <v>0</v>
      </c>
      <c r="Y10" s="52">
        <v>142.5</v>
      </c>
      <c r="Z10" s="52">
        <v>0</v>
      </c>
      <c r="AA10" s="52">
        <v>6.8</v>
      </c>
      <c r="AB10" s="52">
        <v>84.5</v>
      </c>
    </row>
    <row r="11" spans="1:28" x14ac:dyDescent="0.25">
      <c r="A11" s="50">
        <v>365</v>
      </c>
      <c r="B11" s="48" t="s">
        <v>17</v>
      </c>
      <c r="C11" s="53">
        <v>10</v>
      </c>
      <c r="D11" s="52">
        <v>0.05</v>
      </c>
      <c r="E11" s="52">
        <v>7.2</v>
      </c>
      <c r="F11" s="52">
        <v>0.08</v>
      </c>
      <c r="G11" s="52">
        <v>74.8</v>
      </c>
      <c r="H11" s="52">
        <v>0</v>
      </c>
      <c r="I11" s="52">
        <v>34</v>
      </c>
      <c r="J11" s="52">
        <v>0</v>
      </c>
      <c r="K11" s="52">
        <v>0</v>
      </c>
      <c r="L11" s="52">
        <v>1.2</v>
      </c>
      <c r="M11" s="52">
        <v>0.02</v>
      </c>
      <c r="N11" s="52">
        <v>0</v>
      </c>
      <c r="O11" s="52">
        <v>1.6</v>
      </c>
      <c r="P11" s="53">
        <v>10</v>
      </c>
      <c r="Q11" s="52">
        <v>0.05</v>
      </c>
      <c r="R11" s="52">
        <v>7.2</v>
      </c>
      <c r="S11" s="52">
        <v>0.08</v>
      </c>
      <c r="T11" s="52">
        <v>74.8</v>
      </c>
      <c r="U11" s="52">
        <v>0</v>
      </c>
      <c r="V11" s="52">
        <v>34</v>
      </c>
      <c r="W11" s="52">
        <v>0</v>
      </c>
      <c r="X11" s="52">
        <v>0</v>
      </c>
      <c r="Y11" s="52">
        <v>1.2</v>
      </c>
      <c r="Z11" s="52">
        <v>0.02</v>
      </c>
      <c r="AA11" s="52">
        <v>0</v>
      </c>
      <c r="AB11" s="52">
        <v>1.6</v>
      </c>
    </row>
    <row r="12" spans="1:28" x14ac:dyDescent="0.25">
      <c r="A12" s="50">
        <v>118</v>
      </c>
      <c r="B12" s="48" t="s">
        <v>48</v>
      </c>
      <c r="C12" s="49">
        <v>150</v>
      </c>
      <c r="D12" s="52">
        <v>0.66</v>
      </c>
      <c r="E12" s="52">
        <v>0.66</v>
      </c>
      <c r="F12" s="52">
        <v>16.38</v>
      </c>
      <c r="G12" s="52">
        <v>80.239999999999995</v>
      </c>
      <c r="H12" s="52">
        <v>14.75</v>
      </c>
      <c r="I12" s="52">
        <v>0</v>
      </c>
      <c r="J12" s="52">
        <v>0</v>
      </c>
      <c r="K12" s="52">
        <v>0</v>
      </c>
      <c r="L12" s="52">
        <v>69.87</v>
      </c>
      <c r="M12" s="52">
        <v>1.37</v>
      </c>
      <c r="N12" s="52">
        <v>11.25</v>
      </c>
      <c r="O12" s="52">
        <v>13.75</v>
      </c>
      <c r="P12" s="49">
        <v>130</v>
      </c>
      <c r="Q12" s="52">
        <v>0.5</v>
      </c>
      <c r="R12" s="52">
        <v>0.5</v>
      </c>
      <c r="S12" s="52">
        <v>12.5</v>
      </c>
      <c r="T12" s="52">
        <v>61.25</v>
      </c>
      <c r="U12" s="52">
        <v>14.75</v>
      </c>
      <c r="V12" s="52">
        <v>0</v>
      </c>
      <c r="W12" s="52">
        <v>0</v>
      </c>
      <c r="X12" s="52">
        <v>0</v>
      </c>
      <c r="Y12" s="52">
        <v>69.87</v>
      </c>
      <c r="Z12" s="52">
        <v>1.37</v>
      </c>
      <c r="AA12" s="52">
        <v>11.25</v>
      </c>
      <c r="AB12" s="52">
        <v>13.75</v>
      </c>
    </row>
    <row r="13" spans="1:28" ht="15.75" customHeight="1" x14ac:dyDescent="0.25">
      <c r="A13" s="6"/>
      <c r="B13" s="8" t="s">
        <v>15</v>
      </c>
      <c r="C13" s="49"/>
      <c r="D13" s="16">
        <f t="shared" ref="D13:O13" si="0">SUM(D7:D12)</f>
        <v>19.21</v>
      </c>
      <c r="E13" s="16">
        <f t="shared" si="0"/>
        <v>20.790000000000003</v>
      </c>
      <c r="F13" s="16">
        <f t="shared" si="0"/>
        <v>91.24</v>
      </c>
      <c r="G13" s="16">
        <f t="shared" si="0"/>
        <v>654.25</v>
      </c>
      <c r="H13" s="16">
        <f t="shared" si="0"/>
        <v>17.759999999999998</v>
      </c>
      <c r="I13" s="16">
        <f t="shared" si="0"/>
        <v>61.41</v>
      </c>
      <c r="J13" s="16">
        <f t="shared" si="0"/>
        <v>0.15000000000000002</v>
      </c>
      <c r="K13" s="16">
        <f t="shared" si="0"/>
        <v>0.82</v>
      </c>
      <c r="L13" s="16">
        <f t="shared" si="0"/>
        <v>421.94</v>
      </c>
      <c r="M13" s="16">
        <f t="shared" si="0"/>
        <v>2.3400000000000003</v>
      </c>
      <c r="N13" s="16">
        <f t="shared" si="0"/>
        <v>59.699999999999996</v>
      </c>
      <c r="O13" s="16">
        <f t="shared" si="0"/>
        <v>301.31000000000006</v>
      </c>
      <c r="P13" s="16"/>
      <c r="Q13" s="16">
        <f t="shared" ref="Q13:AB13" si="1">SUM(Q7:Q12)</f>
        <v>18.95</v>
      </c>
      <c r="R13" s="16">
        <f t="shared" si="1"/>
        <v>22.45</v>
      </c>
      <c r="S13" s="16">
        <f t="shared" si="1"/>
        <v>102.33</v>
      </c>
      <c r="T13" s="16">
        <f t="shared" si="1"/>
        <v>700.57</v>
      </c>
      <c r="U13" s="16">
        <f t="shared" si="1"/>
        <v>17.8</v>
      </c>
      <c r="V13" s="16">
        <f t="shared" si="1"/>
        <v>61.4</v>
      </c>
      <c r="W13" s="16">
        <f t="shared" si="1"/>
        <v>0.23</v>
      </c>
      <c r="X13" s="16">
        <f t="shared" si="1"/>
        <v>1</v>
      </c>
      <c r="Y13" s="16">
        <f t="shared" si="1"/>
        <v>442.32</v>
      </c>
      <c r="Z13" s="16">
        <f t="shared" si="1"/>
        <v>2.62</v>
      </c>
      <c r="AA13" s="16">
        <f t="shared" si="1"/>
        <v>66.400000000000006</v>
      </c>
      <c r="AB13" s="16">
        <f t="shared" si="1"/>
        <v>316.95000000000005</v>
      </c>
    </row>
    <row r="14" spans="1:28" ht="13.5" customHeight="1" x14ac:dyDescent="0.25">
      <c r="A14" s="6"/>
      <c r="B14" s="5" t="s">
        <v>9</v>
      </c>
      <c r="C14" s="44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44"/>
      <c r="Q14" s="62"/>
      <c r="R14" s="62"/>
      <c r="S14" s="62"/>
      <c r="T14" s="62"/>
      <c r="U14" s="62"/>
      <c r="V14" s="62"/>
      <c r="W14" s="43"/>
      <c r="X14" s="43"/>
      <c r="Y14" s="43"/>
      <c r="Z14" s="43"/>
      <c r="AA14" s="43"/>
      <c r="AB14" s="43"/>
    </row>
    <row r="15" spans="1:28" ht="21" customHeight="1" x14ac:dyDescent="0.25">
      <c r="A15" s="50">
        <v>53</v>
      </c>
      <c r="B15" s="60" t="s">
        <v>69</v>
      </c>
      <c r="C15" s="45">
        <v>100</v>
      </c>
      <c r="D15" s="62">
        <v>2</v>
      </c>
      <c r="E15" s="62">
        <v>8.5</v>
      </c>
      <c r="F15" s="62">
        <v>6.9</v>
      </c>
      <c r="G15" s="62">
        <v>96.95</v>
      </c>
      <c r="H15" s="62">
        <v>12</v>
      </c>
      <c r="I15" s="62">
        <v>0.2</v>
      </c>
      <c r="J15" s="62">
        <v>0</v>
      </c>
      <c r="K15" s="62">
        <v>3.7</v>
      </c>
      <c r="L15" s="62">
        <v>16.5</v>
      </c>
      <c r="M15" s="62">
        <v>0.6</v>
      </c>
      <c r="N15" s="62">
        <v>13.5</v>
      </c>
      <c r="O15" s="62">
        <v>26</v>
      </c>
      <c r="P15" s="45">
        <v>100</v>
      </c>
      <c r="Q15" s="62">
        <v>2</v>
      </c>
      <c r="R15" s="62">
        <v>8.5</v>
      </c>
      <c r="S15" s="62">
        <v>6.9</v>
      </c>
      <c r="T15" s="62">
        <v>96.95</v>
      </c>
      <c r="U15" s="62">
        <v>12</v>
      </c>
      <c r="V15" s="62">
        <v>0.2</v>
      </c>
      <c r="W15" s="62">
        <v>0</v>
      </c>
      <c r="X15" s="62">
        <v>3.7</v>
      </c>
      <c r="Y15" s="62">
        <v>16.5</v>
      </c>
      <c r="Z15" s="62">
        <v>0.6</v>
      </c>
      <c r="AA15" s="62">
        <v>13.5</v>
      </c>
      <c r="AB15" s="62">
        <v>26</v>
      </c>
    </row>
    <row r="16" spans="1:28" ht="23.25" customHeight="1" x14ac:dyDescent="0.25">
      <c r="A16" s="50">
        <v>35</v>
      </c>
      <c r="B16" s="50" t="s">
        <v>60</v>
      </c>
      <c r="C16" s="51" t="s">
        <v>30</v>
      </c>
      <c r="D16" s="52">
        <v>4.4000000000000004</v>
      </c>
      <c r="E16" s="52">
        <v>6.12</v>
      </c>
      <c r="F16" s="52">
        <v>10.8</v>
      </c>
      <c r="G16" s="52">
        <v>118.91</v>
      </c>
      <c r="H16" s="52">
        <v>8</v>
      </c>
      <c r="I16" s="52">
        <v>0</v>
      </c>
      <c r="J16" s="52">
        <v>0</v>
      </c>
      <c r="K16" s="52">
        <v>2.08</v>
      </c>
      <c r="L16" s="52">
        <v>28</v>
      </c>
      <c r="M16" s="52">
        <v>1.76</v>
      </c>
      <c r="N16" s="52">
        <v>31.68</v>
      </c>
      <c r="O16" s="52">
        <v>116.8</v>
      </c>
      <c r="P16" s="51" t="s">
        <v>44</v>
      </c>
      <c r="Q16" s="56">
        <v>4.4850000000000003</v>
      </c>
      <c r="R16" s="56">
        <v>7.9249999999999998</v>
      </c>
      <c r="S16" s="56">
        <v>12.01</v>
      </c>
      <c r="T16" s="56">
        <v>146.56</v>
      </c>
      <c r="U16" s="56">
        <v>10.34</v>
      </c>
      <c r="V16" s="56">
        <v>0.01</v>
      </c>
      <c r="W16" s="56">
        <v>0.04</v>
      </c>
      <c r="X16" s="56">
        <v>2.5499999999999998</v>
      </c>
      <c r="Y16" s="56">
        <v>34.5</v>
      </c>
      <c r="Z16" s="56">
        <v>2.2000000000000002</v>
      </c>
      <c r="AA16" s="56">
        <v>39.619999999999997</v>
      </c>
      <c r="AB16" s="56">
        <v>145.6</v>
      </c>
    </row>
    <row r="17" spans="1:28" ht="16.5" customHeight="1" x14ac:dyDescent="0.25">
      <c r="A17" s="50">
        <v>375</v>
      </c>
      <c r="B17" s="50" t="s">
        <v>92</v>
      </c>
      <c r="C17" s="74" t="s">
        <v>96</v>
      </c>
      <c r="D17" s="62">
        <v>16</v>
      </c>
      <c r="E17" s="62">
        <v>14</v>
      </c>
      <c r="F17" s="62">
        <v>42</v>
      </c>
      <c r="G17" s="62">
        <v>382</v>
      </c>
      <c r="H17" s="62">
        <v>2.5</v>
      </c>
      <c r="I17" s="62">
        <v>0</v>
      </c>
      <c r="J17" s="62">
        <v>0.1</v>
      </c>
      <c r="K17" s="62">
        <v>0.6</v>
      </c>
      <c r="L17" s="62">
        <v>39</v>
      </c>
      <c r="M17" s="62">
        <v>3.4</v>
      </c>
      <c r="N17" s="62">
        <v>32</v>
      </c>
      <c r="O17" s="62">
        <v>343</v>
      </c>
      <c r="P17" s="74" t="s">
        <v>96</v>
      </c>
      <c r="Q17" s="62">
        <v>16</v>
      </c>
      <c r="R17" s="62">
        <v>14</v>
      </c>
      <c r="S17" s="62">
        <v>42</v>
      </c>
      <c r="T17" s="62">
        <v>382</v>
      </c>
      <c r="U17" s="62">
        <v>2.5</v>
      </c>
      <c r="V17" s="62">
        <v>0</v>
      </c>
      <c r="W17" s="62">
        <v>0.1</v>
      </c>
      <c r="X17" s="62">
        <v>0.6</v>
      </c>
      <c r="Y17" s="62">
        <v>39</v>
      </c>
      <c r="Z17" s="62">
        <v>3.4</v>
      </c>
      <c r="AA17" s="62">
        <v>32</v>
      </c>
      <c r="AB17" s="62">
        <v>343</v>
      </c>
    </row>
    <row r="18" spans="1:28" ht="16.5" customHeight="1" x14ac:dyDescent="0.25">
      <c r="A18" s="50">
        <v>283</v>
      </c>
      <c r="B18" s="50" t="s">
        <v>22</v>
      </c>
      <c r="C18" s="51">
        <v>200</v>
      </c>
      <c r="D18" s="52">
        <v>0.8</v>
      </c>
      <c r="E18" s="52">
        <v>0.1</v>
      </c>
      <c r="F18" s="52">
        <v>26.6</v>
      </c>
      <c r="G18" s="52">
        <v>112.2</v>
      </c>
      <c r="H18" s="52">
        <v>0.1</v>
      </c>
      <c r="I18" s="52">
        <v>0</v>
      </c>
      <c r="J18" s="52">
        <v>0</v>
      </c>
      <c r="K18" s="52">
        <v>0</v>
      </c>
      <c r="L18" s="52">
        <v>34</v>
      </c>
      <c r="M18" s="52">
        <v>0.4</v>
      </c>
      <c r="N18" s="52">
        <v>22</v>
      </c>
      <c r="O18" s="52">
        <v>26.3</v>
      </c>
      <c r="P18" s="74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</row>
    <row r="19" spans="1:28" x14ac:dyDescent="0.25">
      <c r="A19" s="46">
        <v>282</v>
      </c>
      <c r="B19" s="48" t="s">
        <v>88</v>
      </c>
      <c r="C19" s="49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49">
        <v>200</v>
      </c>
      <c r="Q19" s="55">
        <v>0.12</v>
      </c>
      <c r="R19" s="55">
        <v>0</v>
      </c>
      <c r="S19" s="55">
        <v>12.04</v>
      </c>
      <c r="T19" s="55">
        <v>48.64</v>
      </c>
      <c r="U19" s="55">
        <v>0</v>
      </c>
      <c r="V19" s="55">
        <v>0</v>
      </c>
      <c r="W19" s="55">
        <v>0</v>
      </c>
      <c r="X19" s="55">
        <v>0</v>
      </c>
      <c r="Y19" s="55">
        <v>11</v>
      </c>
      <c r="Z19" s="55">
        <v>0</v>
      </c>
      <c r="AA19" s="55">
        <v>0.6</v>
      </c>
      <c r="AB19" s="55">
        <v>1.98</v>
      </c>
    </row>
    <row r="20" spans="1:28" x14ac:dyDescent="0.25">
      <c r="A20" s="6">
        <v>114</v>
      </c>
      <c r="B20" s="48" t="s">
        <v>18</v>
      </c>
      <c r="C20" s="53">
        <v>40</v>
      </c>
      <c r="D20" s="52">
        <v>3.2</v>
      </c>
      <c r="E20" s="52">
        <v>0.4</v>
      </c>
      <c r="F20" s="52">
        <v>19</v>
      </c>
      <c r="G20" s="52">
        <v>94</v>
      </c>
      <c r="H20" s="52">
        <v>0</v>
      </c>
      <c r="I20" s="52">
        <v>0</v>
      </c>
      <c r="J20" s="52">
        <v>0</v>
      </c>
      <c r="K20" s="52">
        <v>0</v>
      </c>
      <c r="L20" s="52">
        <v>8.6999999999999993</v>
      </c>
      <c r="M20" s="52">
        <v>0.4</v>
      </c>
      <c r="N20" s="52">
        <v>13.2</v>
      </c>
      <c r="O20" s="52">
        <v>30.6</v>
      </c>
      <c r="P20" s="49">
        <v>50</v>
      </c>
      <c r="Q20" s="55">
        <v>4</v>
      </c>
      <c r="R20" s="55">
        <v>0.5</v>
      </c>
      <c r="S20" s="55">
        <v>24</v>
      </c>
      <c r="T20" s="55">
        <v>117.5</v>
      </c>
      <c r="U20" s="55">
        <v>0</v>
      </c>
      <c r="V20" s="55">
        <v>0</v>
      </c>
      <c r="W20" s="55">
        <v>0</v>
      </c>
      <c r="X20" s="55">
        <v>0</v>
      </c>
      <c r="Y20" s="55">
        <v>11</v>
      </c>
      <c r="Z20" s="55">
        <v>0.5</v>
      </c>
      <c r="AA20" s="55">
        <v>17</v>
      </c>
      <c r="AB20" s="55">
        <v>38</v>
      </c>
    </row>
    <row r="21" spans="1:28" x14ac:dyDescent="0.25">
      <c r="A21" s="50"/>
      <c r="B21" s="50"/>
      <c r="C21" s="51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1"/>
      <c r="Q21" s="52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</row>
    <row r="22" spans="1:28" x14ac:dyDescent="0.25">
      <c r="A22" s="6"/>
      <c r="B22" s="8" t="s">
        <v>15</v>
      </c>
      <c r="C22" s="44"/>
      <c r="D22" s="72">
        <f>D15+D16+D17+D18+D19+D20+D21</f>
        <v>26.4</v>
      </c>
      <c r="E22" s="72">
        <f>E15+E16+E17+E18+E19+E20+E21</f>
        <v>29.12</v>
      </c>
      <c r="F22" s="72">
        <f>F15+F16+F17+F18+F19+F20+F21</f>
        <v>105.30000000000001</v>
      </c>
      <c r="G22" s="72">
        <f>G15+G16+G17+G18+G19+G20+G21</f>
        <v>804.06000000000006</v>
      </c>
      <c r="H22" s="72">
        <f t="shared" ref="H22:O22" si="2">H15+H16+H17+H19+H20+H21</f>
        <v>22.5</v>
      </c>
      <c r="I22" s="72">
        <f t="shared" si="2"/>
        <v>0.2</v>
      </c>
      <c r="J22" s="72">
        <f t="shared" si="2"/>
        <v>0.1</v>
      </c>
      <c r="K22" s="72">
        <f t="shared" si="2"/>
        <v>6.38</v>
      </c>
      <c r="L22" s="72">
        <f t="shared" si="2"/>
        <v>92.2</v>
      </c>
      <c r="M22" s="72">
        <f t="shared" si="2"/>
        <v>6.16</v>
      </c>
      <c r="N22" s="72">
        <f t="shared" si="2"/>
        <v>90.38000000000001</v>
      </c>
      <c r="O22" s="72">
        <f t="shared" si="2"/>
        <v>516.4</v>
      </c>
      <c r="P22" s="73"/>
      <c r="Q22" s="72">
        <f t="shared" ref="Q22:AB22" si="3">Q15+Q16+Q17+Q19+Q20+Q21</f>
        <v>26.605</v>
      </c>
      <c r="R22" s="72">
        <f t="shared" si="3"/>
        <v>30.925000000000001</v>
      </c>
      <c r="S22" s="72">
        <f t="shared" si="3"/>
        <v>96.949999999999989</v>
      </c>
      <c r="T22" s="72">
        <f t="shared" si="3"/>
        <v>791.65</v>
      </c>
      <c r="U22" s="72">
        <f t="shared" si="3"/>
        <v>24.84</v>
      </c>
      <c r="V22" s="72">
        <f t="shared" si="3"/>
        <v>0.21000000000000002</v>
      </c>
      <c r="W22" s="72">
        <f t="shared" si="3"/>
        <v>0.14000000000000001</v>
      </c>
      <c r="X22" s="72">
        <f t="shared" si="3"/>
        <v>6.85</v>
      </c>
      <c r="Y22" s="72">
        <f t="shared" si="3"/>
        <v>112</v>
      </c>
      <c r="Z22" s="72">
        <f t="shared" si="3"/>
        <v>6.7</v>
      </c>
      <c r="AA22" s="72">
        <f t="shared" si="3"/>
        <v>102.72</v>
      </c>
      <c r="AB22" s="72">
        <f t="shared" si="3"/>
        <v>554.58000000000004</v>
      </c>
    </row>
    <row r="23" spans="1:28" x14ac:dyDescent="0.25">
      <c r="A23" s="6"/>
      <c r="B23" s="1" t="s">
        <v>16</v>
      </c>
      <c r="C23" s="49"/>
      <c r="D23" s="71">
        <f t="shared" ref="D23:O23" si="4">D13+D22</f>
        <v>45.61</v>
      </c>
      <c r="E23" s="71">
        <f t="shared" si="4"/>
        <v>49.910000000000004</v>
      </c>
      <c r="F23" s="71">
        <f t="shared" si="4"/>
        <v>196.54000000000002</v>
      </c>
      <c r="G23" s="71">
        <f t="shared" si="4"/>
        <v>1458.31</v>
      </c>
      <c r="H23" s="71">
        <f t="shared" si="4"/>
        <v>40.26</v>
      </c>
      <c r="I23" s="71">
        <f t="shared" si="4"/>
        <v>61.61</v>
      </c>
      <c r="J23" s="71">
        <f t="shared" si="4"/>
        <v>0.25</v>
      </c>
      <c r="K23" s="71">
        <f t="shared" si="4"/>
        <v>7.2</v>
      </c>
      <c r="L23" s="71">
        <f t="shared" si="4"/>
        <v>514.14</v>
      </c>
      <c r="M23" s="71">
        <f t="shared" si="4"/>
        <v>8.5</v>
      </c>
      <c r="N23" s="71">
        <f t="shared" si="4"/>
        <v>150.08000000000001</v>
      </c>
      <c r="O23" s="71">
        <f t="shared" si="4"/>
        <v>817.71</v>
      </c>
      <c r="P23" s="70"/>
      <c r="Q23" s="71">
        <f t="shared" ref="Q23:AB23" si="5">Q13+Q22</f>
        <v>45.555</v>
      </c>
      <c r="R23" s="71">
        <f t="shared" si="5"/>
        <v>53.375</v>
      </c>
      <c r="S23" s="71">
        <f t="shared" si="5"/>
        <v>199.27999999999997</v>
      </c>
      <c r="T23" s="71">
        <f t="shared" si="5"/>
        <v>1492.22</v>
      </c>
      <c r="U23" s="71">
        <f t="shared" si="5"/>
        <v>42.64</v>
      </c>
      <c r="V23" s="71">
        <f t="shared" si="5"/>
        <v>61.61</v>
      </c>
      <c r="W23" s="71">
        <f t="shared" si="5"/>
        <v>0.37</v>
      </c>
      <c r="X23" s="71">
        <f t="shared" si="5"/>
        <v>7.85</v>
      </c>
      <c r="Y23" s="71">
        <f t="shared" si="5"/>
        <v>554.31999999999994</v>
      </c>
      <c r="Z23" s="71">
        <f t="shared" si="5"/>
        <v>9.32</v>
      </c>
      <c r="AA23" s="71">
        <f t="shared" si="5"/>
        <v>169.12</v>
      </c>
      <c r="AB23" s="71">
        <f t="shared" si="5"/>
        <v>871.53000000000009</v>
      </c>
    </row>
    <row r="24" spans="1:28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opLeftCell="A4" workbookViewId="0">
      <selection activeCell="P10" sqref="P10:AB10"/>
    </sheetView>
  </sheetViews>
  <sheetFormatPr defaultRowHeight="15" x14ac:dyDescent="0.25"/>
  <cols>
    <col min="1" max="1" width="10.7109375" customWidth="1"/>
    <col min="2" max="2" width="34.5703125" customWidth="1"/>
    <col min="3" max="3" width="9.5703125" customWidth="1"/>
    <col min="4" max="6" width="3.42578125" customWidth="1"/>
    <col min="7" max="7" width="5.42578125" customWidth="1"/>
    <col min="8" max="12" width="3.42578125" customWidth="1"/>
    <col min="13" max="13" width="4.5703125" customWidth="1"/>
    <col min="14" max="15" width="3.42578125" customWidth="1"/>
    <col min="16" max="16" width="8.7109375" customWidth="1"/>
    <col min="17" max="17" width="4.5703125" customWidth="1"/>
    <col min="18" max="19" width="3.42578125" customWidth="1"/>
    <col min="20" max="20" width="4.85546875" customWidth="1"/>
    <col min="21" max="22" width="3.42578125" customWidth="1"/>
    <col min="23" max="23" width="4" customWidth="1"/>
    <col min="24" max="24" width="3.42578125" customWidth="1"/>
    <col min="25" max="25" width="4" customWidth="1"/>
    <col min="26" max="26" width="3.85546875" customWidth="1"/>
    <col min="27" max="27" width="3.5703125" customWidth="1"/>
    <col min="28" max="28" width="6.5703125" customWidth="1"/>
  </cols>
  <sheetData>
    <row r="1" spans="1:28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8" x14ac:dyDescent="0.25">
      <c r="B2" s="84" t="s">
        <v>97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8" x14ac:dyDescent="0.25">
      <c r="A3" s="15"/>
      <c r="B3" s="24" t="s">
        <v>80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4"/>
      <c r="O3" s="23"/>
      <c r="P3" s="23"/>
      <c r="Q3" s="23"/>
      <c r="R3" s="23"/>
      <c r="S3" s="23"/>
      <c r="T3" s="23"/>
      <c r="U3" s="23"/>
      <c r="V3" s="23"/>
    </row>
    <row r="4" spans="1:28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4"/>
      <c r="O4" s="23"/>
      <c r="P4" s="23"/>
      <c r="Q4" s="23"/>
      <c r="R4" s="23"/>
      <c r="S4" s="23"/>
      <c r="T4" s="23"/>
      <c r="U4" s="23"/>
      <c r="V4" s="23"/>
    </row>
    <row r="5" spans="1:28" ht="15" customHeight="1" x14ac:dyDescent="0.25">
      <c r="A5" s="6" t="s">
        <v>71</v>
      </c>
      <c r="B5" s="1" t="s">
        <v>0</v>
      </c>
      <c r="C5" s="68" t="s">
        <v>33</v>
      </c>
      <c r="D5" s="92" t="s">
        <v>13</v>
      </c>
      <c r="E5" s="93"/>
      <c r="F5" s="93"/>
      <c r="G5" s="94"/>
      <c r="H5" s="91" t="s">
        <v>1</v>
      </c>
      <c r="I5" s="91"/>
      <c r="J5" s="91"/>
      <c r="K5" s="91"/>
      <c r="L5" s="91" t="s">
        <v>14</v>
      </c>
      <c r="M5" s="91"/>
      <c r="N5" s="91"/>
      <c r="O5" s="91"/>
      <c r="P5" s="68" t="s">
        <v>34</v>
      </c>
      <c r="Q5" s="92" t="s">
        <v>13</v>
      </c>
      <c r="R5" s="93"/>
      <c r="S5" s="93"/>
      <c r="T5" s="94"/>
      <c r="U5" s="91" t="s">
        <v>1</v>
      </c>
      <c r="V5" s="91"/>
      <c r="W5" s="91"/>
      <c r="X5" s="91"/>
      <c r="Y5" s="91" t="s">
        <v>14</v>
      </c>
      <c r="Z5" s="91"/>
      <c r="AA5" s="91"/>
      <c r="AB5" s="91"/>
    </row>
    <row r="6" spans="1:28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35</v>
      </c>
      <c r="J6" s="1" t="s">
        <v>6</v>
      </c>
      <c r="K6" s="1" t="s">
        <v>36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35</v>
      </c>
      <c r="W6" s="1" t="s">
        <v>6</v>
      </c>
      <c r="X6" s="1" t="s">
        <v>36</v>
      </c>
      <c r="Y6" s="1" t="s">
        <v>8</v>
      </c>
      <c r="Z6" s="1" t="s">
        <v>12</v>
      </c>
      <c r="AA6" s="1" t="s">
        <v>37</v>
      </c>
      <c r="AB6" s="1" t="s">
        <v>38</v>
      </c>
    </row>
    <row r="7" spans="1:28" ht="15.75" customHeight="1" x14ac:dyDescent="0.25">
      <c r="A7" s="6">
        <v>202</v>
      </c>
      <c r="B7" s="48" t="s">
        <v>51</v>
      </c>
      <c r="C7" s="44" t="s">
        <v>52</v>
      </c>
      <c r="D7" s="62">
        <v>9.32</v>
      </c>
      <c r="E7" s="62">
        <v>10.82</v>
      </c>
      <c r="F7" s="62">
        <v>7.55</v>
      </c>
      <c r="G7" s="62">
        <v>160.05000000000001</v>
      </c>
      <c r="H7" s="62">
        <v>1.17</v>
      </c>
      <c r="I7" s="62">
        <v>0</v>
      </c>
      <c r="J7" s="62">
        <v>0.04</v>
      </c>
      <c r="K7" s="62">
        <v>0.67</v>
      </c>
      <c r="L7" s="62">
        <v>24</v>
      </c>
      <c r="M7" s="62">
        <v>1.71</v>
      </c>
      <c r="N7" s="62">
        <v>21.33</v>
      </c>
      <c r="O7" s="62">
        <v>132</v>
      </c>
      <c r="P7" s="44" t="s">
        <v>52</v>
      </c>
      <c r="Q7" s="62">
        <v>9.32</v>
      </c>
      <c r="R7" s="62">
        <v>10.82</v>
      </c>
      <c r="S7" s="62">
        <v>7.55</v>
      </c>
      <c r="T7" s="62">
        <v>160.05000000000001</v>
      </c>
      <c r="U7" s="62">
        <v>1.17</v>
      </c>
      <c r="V7" s="62">
        <v>0</v>
      </c>
      <c r="W7" s="62">
        <v>0.04</v>
      </c>
      <c r="X7" s="62">
        <v>0.67</v>
      </c>
      <c r="Y7" s="62">
        <v>24</v>
      </c>
      <c r="Z7" s="62">
        <v>1.71</v>
      </c>
      <c r="AA7" s="62">
        <v>21.33</v>
      </c>
      <c r="AB7" s="62">
        <v>132</v>
      </c>
    </row>
    <row r="8" spans="1:28" ht="17.25" customHeight="1" x14ac:dyDescent="0.25">
      <c r="A8" s="50">
        <v>227</v>
      </c>
      <c r="B8" s="61" t="s">
        <v>50</v>
      </c>
      <c r="C8" s="57">
        <v>180</v>
      </c>
      <c r="D8" s="52">
        <v>6.62</v>
      </c>
      <c r="E8" s="52">
        <v>6.36</v>
      </c>
      <c r="F8" s="52">
        <v>35</v>
      </c>
      <c r="G8" s="52">
        <v>234.4</v>
      </c>
      <c r="H8" s="52">
        <v>4.4999999999999998E-2</v>
      </c>
      <c r="I8" s="52">
        <v>0</v>
      </c>
      <c r="J8" s="52">
        <v>0.12</v>
      </c>
      <c r="K8" s="52">
        <v>1.19</v>
      </c>
      <c r="L8" s="52">
        <v>13.68</v>
      </c>
      <c r="M8" s="52">
        <v>1.1000000000000001</v>
      </c>
      <c r="N8" s="52">
        <v>20.88</v>
      </c>
      <c r="O8" s="52">
        <v>56.52</v>
      </c>
      <c r="P8" s="57">
        <v>180</v>
      </c>
      <c r="Q8" s="52">
        <v>6.62</v>
      </c>
      <c r="R8" s="52">
        <v>6.36</v>
      </c>
      <c r="S8" s="52">
        <v>35</v>
      </c>
      <c r="T8" s="52">
        <v>234.4</v>
      </c>
      <c r="U8" s="52">
        <v>4.4999999999999998E-2</v>
      </c>
      <c r="V8" s="52">
        <v>0</v>
      </c>
      <c r="W8" s="52">
        <v>0.12</v>
      </c>
      <c r="X8" s="52">
        <v>1.19</v>
      </c>
      <c r="Y8" s="52">
        <v>13.68</v>
      </c>
      <c r="Z8" s="52">
        <v>1.1000000000000001</v>
      </c>
      <c r="AA8" s="52">
        <v>20.88</v>
      </c>
      <c r="AB8" s="52">
        <v>56.52</v>
      </c>
    </row>
    <row r="9" spans="1:28" ht="12.75" customHeight="1" x14ac:dyDescent="0.25">
      <c r="A9" s="58">
        <v>282</v>
      </c>
      <c r="B9" s="50" t="s">
        <v>124</v>
      </c>
      <c r="C9" s="51">
        <v>200</v>
      </c>
      <c r="D9" s="52">
        <v>0.1</v>
      </c>
      <c r="E9" s="52">
        <v>0</v>
      </c>
      <c r="F9" s="52">
        <v>21</v>
      </c>
      <c r="G9" s="52">
        <v>47</v>
      </c>
      <c r="H9" s="52">
        <v>3.6</v>
      </c>
      <c r="I9" s="52">
        <v>0</v>
      </c>
      <c r="J9" s="52">
        <v>0</v>
      </c>
      <c r="K9" s="52">
        <v>0</v>
      </c>
      <c r="L9" s="52">
        <v>14</v>
      </c>
      <c r="M9" s="52">
        <v>0.4</v>
      </c>
      <c r="N9" s="52">
        <v>5.4</v>
      </c>
      <c r="O9" s="52">
        <v>3.89</v>
      </c>
      <c r="P9" s="51">
        <v>200</v>
      </c>
      <c r="Q9" s="52">
        <v>0.1</v>
      </c>
      <c r="R9" s="52">
        <v>0</v>
      </c>
      <c r="S9" s="52">
        <v>21</v>
      </c>
      <c r="T9" s="52">
        <v>47</v>
      </c>
      <c r="U9" s="52">
        <v>3.6</v>
      </c>
      <c r="V9" s="52">
        <v>0</v>
      </c>
      <c r="W9" s="52">
        <v>0</v>
      </c>
      <c r="X9" s="52">
        <v>0</v>
      </c>
      <c r="Y9" s="52">
        <v>14</v>
      </c>
      <c r="Z9" s="52">
        <v>0.4</v>
      </c>
      <c r="AA9" s="52">
        <v>5.4</v>
      </c>
      <c r="AB9" s="52">
        <v>3.89</v>
      </c>
    </row>
    <row r="10" spans="1:28" ht="12.75" customHeight="1" x14ac:dyDescent="0.25">
      <c r="A10" s="50">
        <v>114</v>
      </c>
      <c r="B10" s="48" t="s">
        <v>18</v>
      </c>
      <c r="C10" s="53">
        <v>40</v>
      </c>
      <c r="D10" s="52">
        <v>3.2</v>
      </c>
      <c r="E10" s="52">
        <v>0.4</v>
      </c>
      <c r="F10" s="52">
        <v>19</v>
      </c>
      <c r="G10" s="52">
        <v>94</v>
      </c>
      <c r="H10" s="52">
        <v>0</v>
      </c>
      <c r="I10" s="52">
        <v>0</v>
      </c>
      <c r="J10" s="52">
        <v>0</v>
      </c>
      <c r="K10" s="52">
        <v>0</v>
      </c>
      <c r="L10" s="52">
        <v>8.6999999999999993</v>
      </c>
      <c r="M10" s="52">
        <v>0.4</v>
      </c>
      <c r="N10" s="52">
        <v>13.2</v>
      </c>
      <c r="O10" s="52">
        <v>30.6</v>
      </c>
      <c r="P10" s="53">
        <v>40</v>
      </c>
      <c r="Q10" s="52">
        <v>3.2</v>
      </c>
      <c r="R10" s="52">
        <v>0.4</v>
      </c>
      <c r="S10" s="52">
        <v>19</v>
      </c>
      <c r="T10" s="52">
        <v>94</v>
      </c>
      <c r="U10" s="52">
        <v>0</v>
      </c>
      <c r="V10" s="52">
        <v>0</v>
      </c>
      <c r="W10" s="52">
        <v>0</v>
      </c>
      <c r="X10" s="52">
        <v>0</v>
      </c>
      <c r="Y10" s="52">
        <v>8.6999999999999993</v>
      </c>
      <c r="Z10" s="52">
        <v>0.4</v>
      </c>
      <c r="AA10" s="52">
        <v>13.2</v>
      </c>
      <c r="AB10" s="52">
        <v>30.6</v>
      </c>
    </row>
    <row r="11" spans="1:28" ht="17.25" customHeight="1" x14ac:dyDescent="0.25">
      <c r="A11" s="50"/>
      <c r="B11" s="50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1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28" ht="17.25" customHeight="1" x14ac:dyDescent="0.25">
      <c r="A12" s="50"/>
      <c r="B12" s="48"/>
      <c r="C12" s="53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3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28" ht="12" customHeight="1" x14ac:dyDescent="0.25">
      <c r="A13" s="50"/>
      <c r="B13" s="48"/>
      <c r="C13" s="49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49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28" x14ac:dyDescent="0.25">
      <c r="A14" s="6"/>
      <c r="B14" s="8" t="s">
        <v>15</v>
      </c>
      <c r="C14" s="49"/>
      <c r="D14" s="16">
        <f>D7+D8+D9+D10+D11+D12</f>
        <v>19.240000000000002</v>
      </c>
      <c r="E14" s="16">
        <f>E7+E8+E9+E10+E11</f>
        <v>17.579999999999998</v>
      </c>
      <c r="F14" s="16">
        <f>F7+F8+F9+F10+F11</f>
        <v>82.55</v>
      </c>
      <c r="G14" s="16">
        <f>G7+G8+G9+G10+G11</f>
        <v>535.45000000000005</v>
      </c>
      <c r="H14" s="16">
        <f t="shared" ref="H14:N14" si="0">H7+H9+H10+H11+H12+H13</f>
        <v>4.7699999999999996</v>
      </c>
      <c r="I14" s="16">
        <f t="shared" si="0"/>
        <v>0</v>
      </c>
      <c r="J14" s="16">
        <f t="shared" si="0"/>
        <v>0.04</v>
      </c>
      <c r="K14" s="16">
        <f t="shared" si="0"/>
        <v>0.67</v>
      </c>
      <c r="L14" s="16">
        <f t="shared" si="0"/>
        <v>46.7</v>
      </c>
      <c r="M14" s="16">
        <f t="shared" si="0"/>
        <v>2.5099999999999998</v>
      </c>
      <c r="N14" s="16">
        <f t="shared" si="0"/>
        <v>39.929999999999993</v>
      </c>
      <c r="O14" s="16">
        <f>SUM(O7:O13)</f>
        <v>223.01</v>
      </c>
      <c r="P14" s="16"/>
      <c r="Q14" s="16">
        <f t="shared" ref="Q14:AB14" si="1">SUM(Q7:Q13)</f>
        <v>19.240000000000002</v>
      </c>
      <c r="R14" s="16">
        <f t="shared" si="1"/>
        <v>17.579999999999998</v>
      </c>
      <c r="S14" s="16">
        <f t="shared" si="1"/>
        <v>82.55</v>
      </c>
      <c r="T14" s="16">
        <f t="shared" si="1"/>
        <v>535.45000000000005</v>
      </c>
      <c r="U14" s="16">
        <f t="shared" si="1"/>
        <v>4.8149999999999995</v>
      </c>
      <c r="V14" s="16">
        <f t="shared" si="1"/>
        <v>0</v>
      </c>
      <c r="W14" s="16">
        <f t="shared" si="1"/>
        <v>0.16</v>
      </c>
      <c r="X14" s="16">
        <f t="shared" si="1"/>
        <v>1.8599999999999999</v>
      </c>
      <c r="Y14" s="16">
        <f t="shared" si="1"/>
        <v>60.379999999999995</v>
      </c>
      <c r="Z14" s="16">
        <f t="shared" si="1"/>
        <v>3.61</v>
      </c>
      <c r="AA14" s="16">
        <f t="shared" si="1"/>
        <v>60.809999999999988</v>
      </c>
      <c r="AB14" s="16">
        <f t="shared" si="1"/>
        <v>223.01</v>
      </c>
    </row>
    <row r="15" spans="1:28" x14ac:dyDescent="0.25">
      <c r="A15" s="6"/>
      <c r="B15" s="5" t="s">
        <v>9</v>
      </c>
      <c r="C15" s="44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44"/>
      <c r="Q15" s="62"/>
      <c r="R15" s="62"/>
      <c r="S15" s="62"/>
      <c r="T15" s="62"/>
      <c r="U15" s="62"/>
      <c r="V15" s="62"/>
      <c r="W15" s="43"/>
      <c r="X15" s="43"/>
      <c r="Y15" s="43"/>
      <c r="Z15" s="43"/>
      <c r="AA15" s="43"/>
      <c r="AB15" s="43"/>
    </row>
    <row r="16" spans="1:28" x14ac:dyDescent="0.25">
      <c r="A16" s="50">
        <v>31</v>
      </c>
      <c r="B16" s="60" t="s">
        <v>47</v>
      </c>
      <c r="C16" s="67">
        <v>100</v>
      </c>
      <c r="D16" s="62">
        <v>1.72</v>
      </c>
      <c r="E16" s="62">
        <v>6.51</v>
      </c>
      <c r="F16" s="62">
        <v>5.75</v>
      </c>
      <c r="G16" s="62">
        <v>78.900000000000006</v>
      </c>
      <c r="H16" s="62">
        <v>9.6</v>
      </c>
      <c r="I16" s="62">
        <v>0.2</v>
      </c>
      <c r="J16" s="62">
        <v>0.12</v>
      </c>
      <c r="K16" s="62">
        <v>1.38</v>
      </c>
      <c r="L16" s="62">
        <v>18.2</v>
      </c>
      <c r="M16" s="62">
        <v>0.55000000000000004</v>
      </c>
      <c r="N16" s="62">
        <v>14.25</v>
      </c>
      <c r="O16" s="62">
        <v>48</v>
      </c>
      <c r="P16" s="67">
        <v>100</v>
      </c>
      <c r="Q16" s="62">
        <v>1.72</v>
      </c>
      <c r="R16" s="62">
        <v>6.51</v>
      </c>
      <c r="S16" s="62">
        <v>5.75</v>
      </c>
      <c r="T16" s="62">
        <v>78.900000000000006</v>
      </c>
      <c r="U16" s="62">
        <v>9.6</v>
      </c>
      <c r="V16" s="62">
        <v>0.2</v>
      </c>
      <c r="W16" s="62">
        <v>0.12</v>
      </c>
      <c r="X16" s="62">
        <v>1.38</v>
      </c>
      <c r="Y16" s="62">
        <v>18.2</v>
      </c>
      <c r="Z16" s="62">
        <v>0.55000000000000004</v>
      </c>
      <c r="AA16" s="62">
        <v>14.25</v>
      </c>
      <c r="AB16" s="62">
        <v>48</v>
      </c>
    </row>
    <row r="17" spans="1:28" ht="22.5" customHeight="1" x14ac:dyDescent="0.25">
      <c r="A17" s="50">
        <v>62</v>
      </c>
      <c r="B17" s="50" t="s">
        <v>65</v>
      </c>
      <c r="C17" s="40" t="s">
        <v>30</v>
      </c>
      <c r="D17" s="62">
        <v>5.0999999999999996</v>
      </c>
      <c r="E17" s="62">
        <v>7.9</v>
      </c>
      <c r="F17" s="62">
        <v>6.5</v>
      </c>
      <c r="G17" s="62">
        <v>117.9</v>
      </c>
      <c r="H17" s="62">
        <v>15</v>
      </c>
      <c r="I17" s="62">
        <v>13</v>
      </c>
      <c r="J17" s="62">
        <v>0</v>
      </c>
      <c r="K17" s="62">
        <v>0.1</v>
      </c>
      <c r="L17" s="62">
        <v>27</v>
      </c>
      <c r="M17" s="62">
        <v>0.8</v>
      </c>
      <c r="N17" s="62">
        <v>26</v>
      </c>
      <c r="O17" s="62">
        <v>116</v>
      </c>
      <c r="P17" s="40" t="s">
        <v>44</v>
      </c>
      <c r="Q17" s="62">
        <v>5.4</v>
      </c>
      <c r="R17" s="62">
        <v>8.9</v>
      </c>
      <c r="S17" s="62">
        <v>8.1</v>
      </c>
      <c r="T17" s="62">
        <v>134</v>
      </c>
      <c r="U17" s="62">
        <v>19</v>
      </c>
      <c r="V17" s="62">
        <v>17</v>
      </c>
      <c r="W17" s="62">
        <v>0.1</v>
      </c>
      <c r="X17" s="62">
        <v>0.1</v>
      </c>
      <c r="Y17" s="62">
        <v>34</v>
      </c>
      <c r="Z17" s="62">
        <v>0.8</v>
      </c>
      <c r="AA17" s="62">
        <v>32.9</v>
      </c>
      <c r="AB17" s="62">
        <v>144</v>
      </c>
    </row>
    <row r="18" spans="1:28" ht="15.75" customHeight="1" x14ac:dyDescent="0.25">
      <c r="A18" s="50">
        <v>212</v>
      </c>
      <c r="B18" s="61" t="s">
        <v>83</v>
      </c>
      <c r="C18" s="79" t="s">
        <v>52</v>
      </c>
      <c r="D18" s="62">
        <v>23.12</v>
      </c>
      <c r="E18" s="62">
        <v>20.399999999999999</v>
      </c>
      <c r="F18" s="62">
        <v>1.08</v>
      </c>
      <c r="G18" s="62">
        <v>292.8</v>
      </c>
      <c r="H18" s="62">
        <v>3.96</v>
      </c>
      <c r="I18" s="62">
        <v>5.28</v>
      </c>
      <c r="J18" s="62">
        <v>3.27</v>
      </c>
      <c r="K18" s="62">
        <v>3.24</v>
      </c>
      <c r="L18" s="62">
        <v>3.96</v>
      </c>
      <c r="M18" s="62">
        <v>10.38</v>
      </c>
      <c r="N18" s="62">
        <v>5.76</v>
      </c>
      <c r="O18" s="62">
        <v>24</v>
      </c>
      <c r="P18" s="79" t="s">
        <v>90</v>
      </c>
      <c r="Q18" s="62">
        <v>29.86</v>
      </c>
      <c r="R18" s="62">
        <v>21.7</v>
      </c>
      <c r="S18" s="62">
        <v>1.1000000000000001</v>
      </c>
      <c r="T18" s="62">
        <v>299.8</v>
      </c>
      <c r="U18" s="62">
        <v>5.96</v>
      </c>
      <c r="V18" s="62">
        <v>7.28</v>
      </c>
      <c r="W18" s="62">
        <v>5.27</v>
      </c>
      <c r="X18" s="62">
        <v>5.24</v>
      </c>
      <c r="Y18" s="62">
        <v>5.96</v>
      </c>
      <c r="Z18" s="62">
        <v>12.38</v>
      </c>
      <c r="AA18" s="62">
        <v>6.76</v>
      </c>
      <c r="AB18" s="62">
        <v>31</v>
      </c>
    </row>
    <row r="19" spans="1:28" ht="14.25" customHeight="1" x14ac:dyDescent="0.25">
      <c r="A19" s="62">
        <v>219</v>
      </c>
      <c r="B19" s="50" t="s">
        <v>24</v>
      </c>
      <c r="C19" s="51">
        <v>150</v>
      </c>
      <c r="D19" s="52">
        <v>8.4</v>
      </c>
      <c r="E19" s="52">
        <v>5.4</v>
      </c>
      <c r="F19" s="52">
        <v>45</v>
      </c>
      <c r="G19" s="52">
        <v>258.8</v>
      </c>
      <c r="H19" s="52">
        <v>0</v>
      </c>
      <c r="I19" s="52">
        <v>25</v>
      </c>
      <c r="J19" s="52">
        <v>0.2</v>
      </c>
      <c r="K19" s="52">
        <v>0</v>
      </c>
      <c r="L19" s="52">
        <v>18</v>
      </c>
      <c r="M19" s="52">
        <v>2.2999999999999998</v>
      </c>
      <c r="N19" s="52">
        <v>133</v>
      </c>
      <c r="O19" s="52">
        <v>175</v>
      </c>
      <c r="P19" s="51">
        <v>180</v>
      </c>
      <c r="Q19" s="52">
        <v>10.08</v>
      </c>
      <c r="R19" s="52">
        <v>6.48</v>
      </c>
      <c r="S19" s="52">
        <v>54</v>
      </c>
      <c r="T19" s="52">
        <v>310.55</v>
      </c>
      <c r="U19" s="52">
        <v>0</v>
      </c>
      <c r="V19" s="52">
        <v>29.99</v>
      </c>
      <c r="W19" s="52">
        <v>0.24</v>
      </c>
      <c r="X19" s="52">
        <v>0</v>
      </c>
      <c r="Y19" s="52">
        <v>26.39</v>
      </c>
      <c r="Z19" s="52">
        <v>3.35</v>
      </c>
      <c r="AA19" s="52">
        <v>191.9</v>
      </c>
      <c r="AB19" s="52">
        <v>209.99</v>
      </c>
    </row>
    <row r="20" spans="1:28" ht="12.75" customHeight="1" x14ac:dyDescent="0.25">
      <c r="A20" s="62">
        <v>273</v>
      </c>
      <c r="B20" s="62" t="s">
        <v>26</v>
      </c>
      <c r="C20" s="75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75">
        <v>200</v>
      </c>
      <c r="Q20" s="62">
        <v>0.3</v>
      </c>
      <c r="R20" s="62">
        <v>0</v>
      </c>
      <c r="S20" s="62">
        <v>20.100000000000001</v>
      </c>
      <c r="T20" s="62">
        <v>81</v>
      </c>
      <c r="U20" s="62">
        <v>0.8</v>
      </c>
      <c r="V20" s="62">
        <v>0</v>
      </c>
      <c r="W20" s="62">
        <v>0</v>
      </c>
      <c r="X20" s="62">
        <v>0</v>
      </c>
      <c r="Y20" s="62">
        <v>10</v>
      </c>
      <c r="Z20" s="62">
        <v>0.6</v>
      </c>
      <c r="AA20" s="62">
        <v>22.33</v>
      </c>
      <c r="AB20" s="62">
        <v>26.33</v>
      </c>
    </row>
    <row r="21" spans="1:28" x14ac:dyDescent="0.25">
      <c r="A21" s="50">
        <v>114</v>
      </c>
      <c r="B21" s="48" t="s">
        <v>18</v>
      </c>
      <c r="C21" s="53">
        <v>40</v>
      </c>
      <c r="D21" s="52">
        <v>3.2</v>
      </c>
      <c r="E21" s="52">
        <v>0.4</v>
      </c>
      <c r="F21" s="52">
        <v>19</v>
      </c>
      <c r="G21" s="52">
        <v>94</v>
      </c>
      <c r="H21" s="52">
        <v>0</v>
      </c>
      <c r="I21" s="52">
        <v>0</v>
      </c>
      <c r="J21" s="52">
        <v>0</v>
      </c>
      <c r="K21" s="52">
        <v>0</v>
      </c>
      <c r="L21" s="52">
        <v>8.6999999999999993</v>
      </c>
      <c r="M21" s="52">
        <v>0.4</v>
      </c>
      <c r="N21" s="52">
        <v>13.2</v>
      </c>
      <c r="O21" s="52">
        <v>30.6</v>
      </c>
      <c r="P21" s="49">
        <v>50</v>
      </c>
      <c r="Q21" s="55">
        <v>4</v>
      </c>
      <c r="R21" s="55">
        <v>0.5</v>
      </c>
      <c r="S21" s="55">
        <v>24</v>
      </c>
      <c r="T21" s="55">
        <v>117.5</v>
      </c>
      <c r="U21" s="55">
        <v>0</v>
      </c>
      <c r="V21" s="55">
        <v>0</v>
      </c>
      <c r="W21" s="55">
        <v>0</v>
      </c>
      <c r="X21" s="55">
        <v>0</v>
      </c>
      <c r="Y21" s="55">
        <v>11</v>
      </c>
      <c r="Z21" s="55">
        <v>0.5</v>
      </c>
      <c r="AA21" s="55">
        <v>17</v>
      </c>
      <c r="AB21" s="55">
        <v>38</v>
      </c>
    </row>
    <row r="22" spans="1:28" x14ac:dyDescent="0.25">
      <c r="A22" s="50">
        <v>118</v>
      </c>
      <c r="B22" s="48" t="s">
        <v>94</v>
      </c>
      <c r="C22" s="87">
        <v>20</v>
      </c>
      <c r="D22" s="52">
        <v>3.75</v>
      </c>
      <c r="E22" s="52">
        <v>4.9000000000000004</v>
      </c>
      <c r="F22" s="52">
        <v>37.200000000000003</v>
      </c>
      <c r="G22" s="52">
        <v>208.5</v>
      </c>
      <c r="H22" s="52">
        <v>0</v>
      </c>
      <c r="I22" s="52">
        <v>0</v>
      </c>
      <c r="J22" s="52">
        <v>0.04</v>
      </c>
      <c r="K22" s="52">
        <v>0</v>
      </c>
      <c r="L22" s="52">
        <v>2.5000000000000001E-2</v>
      </c>
      <c r="M22" s="52">
        <v>1.05</v>
      </c>
      <c r="N22" s="52">
        <v>0</v>
      </c>
      <c r="O22" s="52">
        <v>0</v>
      </c>
      <c r="P22" s="49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spans="1:28" x14ac:dyDescent="0.25">
      <c r="A23" s="50">
        <v>531</v>
      </c>
      <c r="B23" s="62" t="s">
        <v>91</v>
      </c>
      <c r="C23" s="75">
        <v>200</v>
      </c>
      <c r="D23" s="62">
        <v>1</v>
      </c>
      <c r="E23" s="62">
        <v>0.2</v>
      </c>
      <c r="F23" s="62">
        <v>20.2</v>
      </c>
      <c r="G23" s="62">
        <v>92</v>
      </c>
      <c r="H23" s="62">
        <v>4</v>
      </c>
      <c r="I23" s="62">
        <v>0</v>
      </c>
      <c r="J23" s="62">
        <v>0.02</v>
      </c>
      <c r="K23" s="62">
        <v>0</v>
      </c>
      <c r="L23" s="62">
        <v>14</v>
      </c>
      <c r="M23" s="62">
        <v>2.8</v>
      </c>
      <c r="N23" s="62">
        <v>8</v>
      </c>
      <c r="O23" s="62">
        <v>14</v>
      </c>
      <c r="P23" s="49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spans="1:28" x14ac:dyDescent="0.25">
      <c r="A24" s="6"/>
      <c r="B24" s="8" t="s">
        <v>15</v>
      </c>
      <c r="C24" s="76"/>
      <c r="D24" s="72">
        <f>D16+D17+D18+D19+D20+D21</f>
        <v>41.540000000000006</v>
      </c>
      <c r="E24" s="72">
        <f t="shared" ref="E24:O24" si="2">E16+E17+E18+E19+E20+E21</f>
        <v>40.61</v>
      </c>
      <c r="F24" s="72">
        <f t="shared" si="2"/>
        <v>77.33</v>
      </c>
      <c r="G24" s="72">
        <f t="shared" si="2"/>
        <v>842.40000000000009</v>
      </c>
      <c r="H24" s="72">
        <f t="shared" si="2"/>
        <v>28.560000000000002</v>
      </c>
      <c r="I24" s="72">
        <f t="shared" si="2"/>
        <v>43.480000000000004</v>
      </c>
      <c r="J24" s="72">
        <f t="shared" si="2"/>
        <v>3.5900000000000003</v>
      </c>
      <c r="K24" s="72">
        <f t="shared" si="2"/>
        <v>4.7200000000000006</v>
      </c>
      <c r="L24" s="72">
        <f t="shared" si="2"/>
        <v>75.86</v>
      </c>
      <c r="M24" s="72">
        <f t="shared" si="2"/>
        <v>14.430000000000001</v>
      </c>
      <c r="N24" s="72">
        <f t="shared" si="2"/>
        <v>192.20999999999998</v>
      </c>
      <c r="O24" s="72">
        <f t="shared" si="2"/>
        <v>393.6</v>
      </c>
      <c r="P24" s="73"/>
      <c r="Q24" s="72">
        <f>Q16+Q17+Q18+Q19+Q20+Q21</f>
        <v>51.359999999999992</v>
      </c>
      <c r="R24" s="72">
        <f t="shared" ref="R24:AB24" si="3">R16+R17+R18+R19+R20+R21</f>
        <v>44.09</v>
      </c>
      <c r="S24" s="72">
        <f t="shared" si="3"/>
        <v>113.05000000000001</v>
      </c>
      <c r="T24" s="72">
        <f t="shared" si="3"/>
        <v>1021.75</v>
      </c>
      <c r="U24" s="72">
        <f t="shared" si="3"/>
        <v>35.36</v>
      </c>
      <c r="V24" s="72">
        <f t="shared" si="3"/>
        <v>54.47</v>
      </c>
      <c r="W24" s="72">
        <f t="shared" si="3"/>
        <v>5.7299999999999995</v>
      </c>
      <c r="X24" s="72">
        <f t="shared" si="3"/>
        <v>6.7200000000000006</v>
      </c>
      <c r="Y24" s="72">
        <f t="shared" si="3"/>
        <v>105.55000000000001</v>
      </c>
      <c r="Z24" s="72">
        <f t="shared" si="3"/>
        <v>18.180000000000003</v>
      </c>
      <c r="AA24" s="72">
        <f t="shared" si="3"/>
        <v>285.14</v>
      </c>
      <c r="AB24" s="72">
        <f t="shared" si="3"/>
        <v>497.32</v>
      </c>
    </row>
    <row r="25" spans="1:28" ht="11.25" customHeight="1" x14ac:dyDescent="0.25">
      <c r="A25" s="6"/>
      <c r="B25" s="1" t="s">
        <v>16</v>
      </c>
      <c r="C25" s="59"/>
      <c r="D25" s="71">
        <f>D14+D24</f>
        <v>60.780000000000008</v>
      </c>
      <c r="E25" s="71">
        <f t="shared" ref="E25:O25" si="4">E14+E24</f>
        <v>58.19</v>
      </c>
      <c r="F25" s="71">
        <f t="shared" si="4"/>
        <v>159.88</v>
      </c>
      <c r="G25" s="71">
        <f t="shared" si="4"/>
        <v>1377.8500000000001</v>
      </c>
      <c r="H25" s="71">
        <f t="shared" si="4"/>
        <v>33.33</v>
      </c>
      <c r="I25" s="71">
        <f t="shared" si="4"/>
        <v>43.480000000000004</v>
      </c>
      <c r="J25" s="71">
        <f t="shared" si="4"/>
        <v>3.6300000000000003</v>
      </c>
      <c r="K25" s="71">
        <f t="shared" si="4"/>
        <v>5.3900000000000006</v>
      </c>
      <c r="L25" s="71">
        <f t="shared" si="4"/>
        <v>122.56</v>
      </c>
      <c r="M25" s="71">
        <f t="shared" si="4"/>
        <v>16.940000000000001</v>
      </c>
      <c r="N25" s="71">
        <f t="shared" si="4"/>
        <v>232.14</v>
      </c>
      <c r="O25" s="71">
        <f t="shared" si="4"/>
        <v>616.61</v>
      </c>
      <c r="P25" s="70"/>
      <c r="Q25" s="71">
        <f>Q14+Q24</f>
        <v>70.599999999999994</v>
      </c>
      <c r="R25" s="71">
        <f t="shared" ref="R25:AB25" si="5">R14+R24</f>
        <v>61.67</v>
      </c>
      <c r="S25" s="71">
        <f t="shared" si="5"/>
        <v>195.60000000000002</v>
      </c>
      <c r="T25" s="71">
        <f t="shared" si="5"/>
        <v>1557.2</v>
      </c>
      <c r="U25" s="71">
        <f t="shared" si="5"/>
        <v>40.174999999999997</v>
      </c>
      <c r="V25" s="71">
        <f t="shared" si="5"/>
        <v>54.47</v>
      </c>
      <c r="W25" s="71">
        <f t="shared" si="5"/>
        <v>5.89</v>
      </c>
      <c r="X25" s="71">
        <f t="shared" si="5"/>
        <v>8.58</v>
      </c>
      <c r="Y25" s="71">
        <f t="shared" si="5"/>
        <v>165.93</v>
      </c>
      <c r="Z25" s="71">
        <f t="shared" si="5"/>
        <v>21.790000000000003</v>
      </c>
      <c r="AA25" s="71">
        <f t="shared" si="5"/>
        <v>345.95</v>
      </c>
      <c r="AB25" s="71">
        <f t="shared" si="5"/>
        <v>720.32999999999993</v>
      </c>
    </row>
    <row r="26" spans="1:28" x14ac:dyDescent="0.25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opLeftCell="A4" workbookViewId="0">
      <selection activeCell="P14" sqref="P14"/>
    </sheetView>
  </sheetViews>
  <sheetFormatPr defaultRowHeight="15" x14ac:dyDescent="0.25"/>
  <cols>
    <col min="1" max="1" width="11.140625" customWidth="1"/>
    <col min="2" max="2" width="34.5703125" customWidth="1"/>
    <col min="3" max="3" width="7.42578125" customWidth="1"/>
    <col min="4" max="6" width="3.42578125" customWidth="1"/>
    <col min="7" max="7" width="4.140625" customWidth="1"/>
    <col min="8" max="12" width="3.42578125" customWidth="1"/>
    <col min="13" max="13" width="4" customWidth="1"/>
    <col min="14" max="15" width="3.42578125" customWidth="1"/>
    <col min="16" max="16" width="8" customWidth="1"/>
    <col min="17" max="17" width="3.85546875" customWidth="1"/>
    <col min="18" max="19" width="3.42578125" customWidth="1"/>
    <col min="20" max="20" width="5" customWidth="1"/>
    <col min="21" max="22" width="3.42578125" customWidth="1"/>
    <col min="23" max="24" width="3.5703125" customWidth="1"/>
    <col min="25" max="25" width="3.42578125" customWidth="1"/>
    <col min="26" max="26" width="3.5703125" customWidth="1"/>
    <col min="27" max="27" width="3.42578125" customWidth="1"/>
    <col min="28" max="28" width="3.5703125" customWidth="1"/>
  </cols>
  <sheetData>
    <row r="1" spans="1:28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28" x14ac:dyDescent="0.25">
      <c r="B2" s="84" t="s">
        <v>98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8" x14ac:dyDescent="0.25">
      <c r="A3" s="15"/>
      <c r="B3" s="24" t="s">
        <v>80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3"/>
      <c r="O3" s="23"/>
      <c r="P3" s="23"/>
      <c r="Q3" s="23"/>
      <c r="R3" s="23"/>
      <c r="S3" s="23"/>
      <c r="T3" s="23"/>
      <c r="U3" s="23"/>
      <c r="V3" s="23"/>
    </row>
    <row r="4" spans="1:28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</row>
    <row r="5" spans="1:28" ht="15" customHeight="1" x14ac:dyDescent="0.25">
      <c r="A5" s="6" t="s">
        <v>71</v>
      </c>
      <c r="B5" s="1" t="s">
        <v>0</v>
      </c>
      <c r="C5" s="68" t="s">
        <v>33</v>
      </c>
      <c r="D5" s="92" t="s">
        <v>13</v>
      </c>
      <c r="E5" s="93"/>
      <c r="F5" s="93"/>
      <c r="G5" s="94"/>
      <c r="H5" s="91" t="s">
        <v>1</v>
      </c>
      <c r="I5" s="91"/>
      <c r="J5" s="91"/>
      <c r="K5" s="91"/>
      <c r="L5" s="91" t="s">
        <v>14</v>
      </c>
      <c r="M5" s="91"/>
      <c r="N5" s="91"/>
      <c r="O5" s="91"/>
      <c r="P5" s="68" t="s">
        <v>34</v>
      </c>
      <c r="Q5" s="92" t="s">
        <v>13</v>
      </c>
      <c r="R5" s="93"/>
      <c r="S5" s="93"/>
      <c r="T5" s="94"/>
      <c r="U5" s="91" t="s">
        <v>1</v>
      </c>
      <c r="V5" s="91"/>
      <c r="W5" s="91"/>
      <c r="X5" s="91"/>
      <c r="Y5" s="91" t="s">
        <v>14</v>
      </c>
      <c r="Z5" s="91"/>
      <c r="AA5" s="91"/>
      <c r="AB5" s="91"/>
    </row>
    <row r="6" spans="1:28" ht="12.75" customHeight="1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35</v>
      </c>
      <c r="J6" s="1" t="s">
        <v>6</v>
      </c>
      <c r="K6" s="1" t="s">
        <v>36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35</v>
      </c>
      <c r="W6" s="1" t="s">
        <v>6</v>
      </c>
      <c r="X6" s="1" t="s">
        <v>36</v>
      </c>
      <c r="Y6" s="1" t="s">
        <v>8</v>
      </c>
      <c r="Z6" s="1" t="s">
        <v>12</v>
      </c>
      <c r="AA6" s="1" t="s">
        <v>37</v>
      </c>
      <c r="AB6" s="1" t="s">
        <v>38</v>
      </c>
    </row>
    <row r="7" spans="1:28" ht="15.75" customHeight="1" x14ac:dyDescent="0.25">
      <c r="A7" s="50">
        <v>104</v>
      </c>
      <c r="B7" s="48" t="s">
        <v>32</v>
      </c>
      <c r="C7" s="44" t="s">
        <v>20</v>
      </c>
      <c r="D7" s="62">
        <v>9.9</v>
      </c>
      <c r="E7" s="62">
        <v>7.4</v>
      </c>
      <c r="F7" s="62">
        <v>35</v>
      </c>
      <c r="G7" s="62">
        <v>206.17</v>
      </c>
      <c r="H7" s="62">
        <v>0.4</v>
      </c>
      <c r="I7" s="62">
        <v>0</v>
      </c>
      <c r="J7" s="62">
        <v>7.0000000000000007E-2</v>
      </c>
      <c r="K7" s="62">
        <v>0.2</v>
      </c>
      <c r="L7" s="62">
        <v>153</v>
      </c>
      <c r="M7" s="62">
        <v>2.4</v>
      </c>
      <c r="N7" s="62">
        <v>8.4</v>
      </c>
      <c r="O7" s="62">
        <v>50</v>
      </c>
      <c r="P7" s="49" t="s">
        <v>42</v>
      </c>
      <c r="Q7" s="62">
        <v>10.87</v>
      </c>
      <c r="R7" s="62">
        <v>10.210000000000001</v>
      </c>
      <c r="S7" s="62">
        <f t="shared" ref="S7:AB7" si="0">F7*250/200</f>
        <v>43.75</v>
      </c>
      <c r="T7" s="62">
        <v>306.20999999999998</v>
      </c>
      <c r="U7" s="62">
        <f t="shared" si="0"/>
        <v>0.5</v>
      </c>
      <c r="V7" s="62">
        <f t="shared" si="0"/>
        <v>0</v>
      </c>
      <c r="W7" s="62">
        <f t="shared" si="0"/>
        <v>8.7499999999999994E-2</v>
      </c>
      <c r="X7" s="62">
        <f t="shared" si="0"/>
        <v>0.25</v>
      </c>
      <c r="Y7" s="62">
        <f t="shared" si="0"/>
        <v>191.25</v>
      </c>
      <c r="Z7" s="62">
        <f t="shared" si="0"/>
        <v>3</v>
      </c>
      <c r="AA7" s="62">
        <f t="shared" si="0"/>
        <v>10.5</v>
      </c>
      <c r="AB7" s="62">
        <f t="shared" si="0"/>
        <v>62.5</v>
      </c>
    </row>
    <row r="8" spans="1:28" x14ac:dyDescent="0.25">
      <c r="A8" s="46">
        <v>295</v>
      </c>
      <c r="B8" s="48" t="s">
        <v>23</v>
      </c>
      <c r="C8" s="49">
        <v>200</v>
      </c>
      <c r="D8" s="50">
        <v>1.6</v>
      </c>
      <c r="E8" s="50">
        <v>1.6</v>
      </c>
      <c r="F8" s="50">
        <v>17</v>
      </c>
      <c r="G8" s="50">
        <v>89.32</v>
      </c>
      <c r="H8" s="50">
        <v>1.4</v>
      </c>
      <c r="I8" s="50">
        <v>4.2</v>
      </c>
      <c r="J8" s="50">
        <v>0.1</v>
      </c>
      <c r="K8" s="50">
        <v>0.3</v>
      </c>
      <c r="L8" s="50">
        <v>63.9</v>
      </c>
      <c r="M8" s="50">
        <v>0</v>
      </c>
      <c r="N8" s="50">
        <v>8.6999999999999993</v>
      </c>
      <c r="O8" s="50">
        <v>40</v>
      </c>
      <c r="P8" s="49">
        <v>200</v>
      </c>
      <c r="Q8" s="55">
        <v>1.6</v>
      </c>
      <c r="R8" s="55">
        <v>1.6</v>
      </c>
      <c r="S8" s="55">
        <v>17</v>
      </c>
      <c r="T8" s="55">
        <v>89.32</v>
      </c>
      <c r="U8" s="55">
        <v>1.4</v>
      </c>
      <c r="V8" s="55">
        <v>4.2</v>
      </c>
      <c r="W8" s="55">
        <v>0.1</v>
      </c>
      <c r="X8" s="55">
        <v>0</v>
      </c>
      <c r="Y8" s="55">
        <v>63.9</v>
      </c>
      <c r="Z8" s="55">
        <v>0</v>
      </c>
      <c r="AA8" s="55">
        <v>8.67</v>
      </c>
      <c r="AB8" s="55">
        <v>40</v>
      </c>
    </row>
    <row r="9" spans="1:28" x14ac:dyDescent="0.25">
      <c r="A9" s="50">
        <v>114</v>
      </c>
      <c r="B9" s="48" t="s">
        <v>18</v>
      </c>
      <c r="C9" s="53">
        <v>40</v>
      </c>
      <c r="D9" s="52">
        <v>3.2</v>
      </c>
      <c r="E9" s="52">
        <v>0.4</v>
      </c>
      <c r="F9" s="52">
        <v>19</v>
      </c>
      <c r="G9" s="52">
        <v>94</v>
      </c>
      <c r="H9" s="52">
        <v>0</v>
      </c>
      <c r="I9" s="52">
        <v>0</v>
      </c>
      <c r="J9" s="52">
        <v>0</v>
      </c>
      <c r="K9" s="52">
        <v>0</v>
      </c>
      <c r="L9" s="52">
        <v>8.6999999999999993</v>
      </c>
      <c r="M9" s="52">
        <v>0.4</v>
      </c>
      <c r="N9" s="52">
        <v>13.2</v>
      </c>
      <c r="O9" s="52">
        <v>30.6</v>
      </c>
      <c r="P9" s="49">
        <v>50</v>
      </c>
      <c r="Q9" s="55">
        <v>4</v>
      </c>
      <c r="R9" s="55">
        <v>0.5</v>
      </c>
      <c r="S9" s="55">
        <v>24</v>
      </c>
      <c r="T9" s="55">
        <v>117.5</v>
      </c>
      <c r="U9" s="55">
        <v>0</v>
      </c>
      <c r="V9" s="55">
        <v>0</v>
      </c>
      <c r="W9" s="55">
        <v>0</v>
      </c>
      <c r="X9" s="55">
        <v>0</v>
      </c>
      <c r="Y9" s="55">
        <v>11</v>
      </c>
      <c r="Z9" s="55">
        <v>0.5</v>
      </c>
      <c r="AA9" s="55">
        <v>17</v>
      </c>
      <c r="AB9" s="55">
        <v>38</v>
      </c>
    </row>
    <row r="10" spans="1:28" x14ac:dyDescent="0.25">
      <c r="A10" s="50">
        <v>366</v>
      </c>
      <c r="B10" s="48" t="s">
        <v>123</v>
      </c>
      <c r="C10" s="53">
        <v>20</v>
      </c>
      <c r="D10" s="52">
        <v>3.9</v>
      </c>
      <c r="E10" s="52">
        <v>3.9</v>
      </c>
      <c r="F10" s="52">
        <v>0</v>
      </c>
      <c r="G10" s="52">
        <v>51.6</v>
      </c>
      <c r="H10" s="52">
        <v>0</v>
      </c>
      <c r="I10" s="52">
        <v>19</v>
      </c>
      <c r="J10" s="52">
        <v>0</v>
      </c>
      <c r="K10" s="52">
        <v>0</v>
      </c>
      <c r="L10" s="52">
        <v>142.5</v>
      </c>
      <c r="M10" s="52">
        <v>0</v>
      </c>
      <c r="N10" s="52">
        <v>6.8</v>
      </c>
      <c r="O10" s="52">
        <v>84.5</v>
      </c>
      <c r="P10" s="53">
        <v>20</v>
      </c>
      <c r="Q10" s="52">
        <v>3.9</v>
      </c>
      <c r="R10" s="52">
        <v>3.9</v>
      </c>
      <c r="S10" s="52">
        <v>0</v>
      </c>
      <c r="T10" s="52">
        <v>51.6</v>
      </c>
      <c r="U10" s="52">
        <v>0</v>
      </c>
      <c r="V10" s="52">
        <v>19</v>
      </c>
      <c r="W10" s="52">
        <v>0</v>
      </c>
      <c r="X10" s="52">
        <v>0</v>
      </c>
      <c r="Y10" s="52">
        <v>142.5</v>
      </c>
      <c r="Z10" s="52">
        <v>0</v>
      </c>
      <c r="AA10" s="52">
        <v>6.8</v>
      </c>
      <c r="AB10" s="52">
        <v>84.5</v>
      </c>
    </row>
    <row r="11" spans="1:28" x14ac:dyDescent="0.25">
      <c r="A11" s="50">
        <v>365</v>
      </c>
      <c r="B11" s="48" t="s">
        <v>17</v>
      </c>
      <c r="C11" s="53">
        <v>10</v>
      </c>
      <c r="D11" s="52">
        <v>0.05</v>
      </c>
      <c r="E11" s="52">
        <v>7.2</v>
      </c>
      <c r="F11" s="52">
        <v>0.08</v>
      </c>
      <c r="G11" s="52">
        <v>74.8</v>
      </c>
      <c r="H11" s="52">
        <v>0</v>
      </c>
      <c r="I11" s="52">
        <v>34</v>
      </c>
      <c r="J11" s="52">
        <v>0</v>
      </c>
      <c r="K11" s="52">
        <v>0</v>
      </c>
      <c r="L11" s="52">
        <v>1.2</v>
      </c>
      <c r="M11" s="52">
        <v>0.02</v>
      </c>
      <c r="N11" s="52">
        <v>0</v>
      </c>
      <c r="O11" s="52">
        <v>1.6</v>
      </c>
      <c r="P11" s="53">
        <v>10</v>
      </c>
      <c r="Q11" s="52">
        <v>0.05</v>
      </c>
      <c r="R11" s="52">
        <v>7.2</v>
      </c>
      <c r="S11" s="52">
        <v>0.08</v>
      </c>
      <c r="T11" s="52">
        <v>74.8</v>
      </c>
      <c r="U11" s="52">
        <v>0</v>
      </c>
      <c r="V11" s="52">
        <v>34</v>
      </c>
      <c r="W11" s="52">
        <v>0</v>
      </c>
      <c r="X11" s="52">
        <v>0</v>
      </c>
      <c r="Y11" s="52">
        <v>1.2</v>
      </c>
      <c r="Z11" s="52">
        <v>0.02</v>
      </c>
      <c r="AA11" s="52">
        <v>0</v>
      </c>
      <c r="AB11" s="52">
        <v>1.6</v>
      </c>
    </row>
    <row r="12" spans="1:28" x14ac:dyDescent="0.25">
      <c r="A12" s="50">
        <v>118</v>
      </c>
      <c r="B12" s="48" t="s">
        <v>108</v>
      </c>
      <c r="C12" s="49">
        <v>200</v>
      </c>
      <c r="D12" s="52">
        <v>0.5</v>
      </c>
      <c r="E12" s="52">
        <v>0.5</v>
      </c>
      <c r="F12" s="52">
        <v>12.5</v>
      </c>
      <c r="G12" s="52">
        <v>61.25</v>
      </c>
      <c r="H12" s="52">
        <v>14.75</v>
      </c>
      <c r="I12" s="52">
        <v>0</v>
      </c>
      <c r="J12" s="52">
        <v>0</v>
      </c>
      <c r="K12" s="52">
        <v>0</v>
      </c>
      <c r="L12" s="52">
        <v>69.87</v>
      </c>
      <c r="M12" s="52">
        <v>1.37</v>
      </c>
      <c r="N12" s="52">
        <v>11.25</v>
      </c>
      <c r="O12" s="52">
        <v>13.75</v>
      </c>
      <c r="P12" s="49">
        <v>200</v>
      </c>
      <c r="Q12" s="52">
        <v>0.52</v>
      </c>
      <c r="R12" s="52">
        <v>0.42</v>
      </c>
      <c r="S12" s="52">
        <v>13</v>
      </c>
      <c r="T12" s="52">
        <v>63.71</v>
      </c>
      <c r="U12" s="52">
        <v>14.75</v>
      </c>
      <c r="V12" s="52">
        <v>0</v>
      </c>
      <c r="W12" s="52">
        <v>0</v>
      </c>
      <c r="X12" s="52">
        <v>0</v>
      </c>
      <c r="Y12" s="52">
        <v>69.87</v>
      </c>
      <c r="Z12" s="52">
        <v>1.37</v>
      </c>
      <c r="AA12" s="52">
        <v>11.25</v>
      </c>
      <c r="AB12" s="52">
        <v>13.75</v>
      </c>
    </row>
    <row r="13" spans="1:28" x14ac:dyDescent="0.25">
      <c r="A13" s="50"/>
      <c r="B13" s="48"/>
      <c r="C13" s="49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49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28" ht="18.75" customHeight="1" x14ac:dyDescent="0.25">
      <c r="A14" s="6"/>
      <c r="B14" s="8" t="s">
        <v>15</v>
      </c>
      <c r="C14" s="49"/>
      <c r="D14" s="16">
        <f t="shared" ref="D14:O14" si="1">D7+D8+D9+D10+D11+D13</f>
        <v>18.649999999999999</v>
      </c>
      <c r="E14" s="16">
        <f t="shared" si="1"/>
        <v>20.5</v>
      </c>
      <c r="F14" s="16">
        <f t="shared" si="1"/>
        <v>71.08</v>
      </c>
      <c r="G14" s="16">
        <f t="shared" si="1"/>
        <v>515.89</v>
      </c>
      <c r="H14" s="16">
        <f t="shared" si="1"/>
        <v>1.7999999999999998</v>
      </c>
      <c r="I14" s="16">
        <f t="shared" si="1"/>
        <v>57.2</v>
      </c>
      <c r="J14" s="16">
        <f t="shared" si="1"/>
        <v>0.17</v>
      </c>
      <c r="K14" s="16">
        <f t="shared" si="1"/>
        <v>0.5</v>
      </c>
      <c r="L14" s="16">
        <f t="shared" si="1"/>
        <v>369.3</v>
      </c>
      <c r="M14" s="16">
        <f t="shared" si="1"/>
        <v>2.82</v>
      </c>
      <c r="N14" s="16">
        <f t="shared" si="1"/>
        <v>37.1</v>
      </c>
      <c r="O14" s="16">
        <f t="shared" si="1"/>
        <v>206.7</v>
      </c>
      <c r="P14" s="16"/>
      <c r="Q14" s="16">
        <f t="shared" ref="Q14:AB14" si="2">Q7+Q8+Q9+Q10+Q11+Q13</f>
        <v>20.419999999999998</v>
      </c>
      <c r="R14" s="16">
        <f t="shared" si="2"/>
        <v>23.41</v>
      </c>
      <c r="S14" s="16">
        <f t="shared" si="2"/>
        <v>84.83</v>
      </c>
      <c r="T14" s="16">
        <f t="shared" si="2"/>
        <v>639.42999999999995</v>
      </c>
      <c r="U14" s="16">
        <f t="shared" si="2"/>
        <v>1.9</v>
      </c>
      <c r="V14" s="16">
        <f t="shared" si="2"/>
        <v>57.2</v>
      </c>
      <c r="W14" s="16">
        <f t="shared" si="2"/>
        <v>0.1875</v>
      </c>
      <c r="X14" s="16">
        <f t="shared" si="2"/>
        <v>0.25</v>
      </c>
      <c r="Y14" s="16">
        <f t="shared" si="2"/>
        <v>409.84999999999997</v>
      </c>
      <c r="Z14" s="16">
        <f t="shared" si="2"/>
        <v>3.52</v>
      </c>
      <c r="AA14" s="16">
        <f t="shared" si="2"/>
        <v>42.97</v>
      </c>
      <c r="AB14" s="16">
        <f t="shared" si="2"/>
        <v>226.6</v>
      </c>
    </row>
    <row r="15" spans="1:28" ht="12" customHeight="1" x14ac:dyDescent="0.25">
      <c r="A15" s="6"/>
      <c r="B15" s="5" t="s">
        <v>9</v>
      </c>
      <c r="C15" s="44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44"/>
      <c r="Q15" s="62"/>
      <c r="R15" s="62"/>
      <c r="S15" s="62"/>
      <c r="T15" s="62"/>
      <c r="U15" s="62"/>
      <c r="V15" s="62"/>
      <c r="W15" s="43"/>
      <c r="X15" s="43"/>
      <c r="Y15" s="43"/>
      <c r="Z15" s="43"/>
      <c r="AA15" s="43"/>
      <c r="AB15" s="43"/>
    </row>
    <row r="16" spans="1:28" ht="24" customHeight="1" x14ac:dyDescent="0.25">
      <c r="A16" s="78">
        <v>11</v>
      </c>
      <c r="B16" s="60" t="s">
        <v>125</v>
      </c>
      <c r="C16" s="49">
        <v>100</v>
      </c>
      <c r="D16" s="52">
        <v>0.71</v>
      </c>
      <c r="E16" s="52">
        <v>6.96</v>
      </c>
      <c r="F16" s="52">
        <v>5.62</v>
      </c>
      <c r="G16" s="52">
        <v>103.78</v>
      </c>
      <c r="H16" s="52">
        <v>3.9889999999999999</v>
      </c>
      <c r="I16" s="52">
        <v>0</v>
      </c>
      <c r="J16" s="52">
        <v>0</v>
      </c>
      <c r="K16" s="52">
        <v>3.77</v>
      </c>
      <c r="L16" s="52">
        <v>27.3</v>
      </c>
      <c r="M16" s="52">
        <v>0.65</v>
      </c>
      <c r="N16" s="52">
        <v>9.23</v>
      </c>
      <c r="O16" s="52">
        <v>31.2</v>
      </c>
      <c r="P16" s="49">
        <v>100</v>
      </c>
      <c r="Q16" s="52">
        <v>0.65</v>
      </c>
      <c r="R16" s="52">
        <v>5.35</v>
      </c>
      <c r="S16" s="52">
        <v>5.19</v>
      </c>
      <c r="T16" s="52">
        <v>121.71</v>
      </c>
      <c r="U16" s="52">
        <v>3.68</v>
      </c>
      <c r="V16" s="52">
        <v>0</v>
      </c>
      <c r="W16" s="52">
        <v>0</v>
      </c>
      <c r="X16" s="52">
        <v>3.48</v>
      </c>
      <c r="Y16" s="52">
        <v>25.2</v>
      </c>
      <c r="Z16" s="52">
        <v>0.6</v>
      </c>
      <c r="AA16" s="52">
        <v>8.52</v>
      </c>
      <c r="AB16" s="52">
        <v>28.8</v>
      </c>
    </row>
    <row r="17" spans="1:28" ht="22.5" customHeight="1" x14ac:dyDescent="0.25">
      <c r="A17" s="6">
        <v>43</v>
      </c>
      <c r="B17" s="50" t="s">
        <v>66</v>
      </c>
      <c r="C17" s="51" t="s">
        <v>30</v>
      </c>
      <c r="D17" s="52">
        <v>5.32</v>
      </c>
      <c r="E17" s="52">
        <v>8.08</v>
      </c>
      <c r="F17" s="52">
        <v>10.61</v>
      </c>
      <c r="G17" s="52">
        <v>136.56</v>
      </c>
      <c r="H17" s="52">
        <v>10</v>
      </c>
      <c r="I17" s="52">
        <v>15.44</v>
      </c>
      <c r="J17" s="52">
        <v>0.08</v>
      </c>
      <c r="K17" s="52">
        <v>0.08</v>
      </c>
      <c r="L17" s="52">
        <v>23.2</v>
      </c>
      <c r="M17" s="52">
        <v>1.92</v>
      </c>
      <c r="N17" s="52">
        <v>28.16</v>
      </c>
      <c r="O17" s="52">
        <v>108.88</v>
      </c>
      <c r="P17" s="57" t="s">
        <v>44</v>
      </c>
      <c r="Q17" s="52">
        <v>5</v>
      </c>
      <c r="R17" s="52">
        <v>9.1199999999999992</v>
      </c>
      <c r="S17" s="52">
        <v>13.16</v>
      </c>
      <c r="T17" s="52">
        <v>147.81</v>
      </c>
      <c r="U17" s="52">
        <v>12.5</v>
      </c>
      <c r="V17" s="52">
        <v>19.3</v>
      </c>
      <c r="W17" s="52">
        <v>0.1</v>
      </c>
      <c r="X17" s="52">
        <v>0.1</v>
      </c>
      <c r="Y17" s="52">
        <v>29</v>
      </c>
      <c r="Z17" s="52">
        <v>2.4</v>
      </c>
      <c r="AA17" s="52">
        <v>35.200000000000003</v>
      </c>
      <c r="AB17" s="52">
        <v>136.1</v>
      </c>
    </row>
    <row r="18" spans="1:28" ht="16.5" customHeight="1" x14ac:dyDescent="0.25">
      <c r="A18" s="50">
        <v>205</v>
      </c>
      <c r="B18" s="47" t="s">
        <v>109</v>
      </c>
      <c r="C18" s="44">
        <v>100</v>
      </c>
      <c r="D18" s="62">
        <v>12.5</v>
      </c>
      <c r="E18" s="62">
        <v>14.34</v>
      </c>
      <c r="F18" s="62">
        <v>5.88</v>
      </c>
      <c r="G18" s="62">
        <v>331.53</v>
      </c>
      <c r="H18" s="62">
        <v>1.74</v>
      </c>
      <c r="I18" s="62">
        <v>0</v>
      </c>
      <c r="J18" s="62">
        <v>0.05</v>
      </c>
      <c r="K18" s="62">
        <v>10</v>
      </c>
      <c r="L18" s="62">
        <v>12.51</v>
      </c>
      <c r="M18" s="62">
        <v>2.14</v>
      </c>
      <c r="N18" s="62">
        <v>12.1</v>
      </c>
      <c r="O18" s="62">
        <v>100</v>
      </c>
      <c r="P18" s="44">
        <v>100</v>
      </c>
      <c r="Q18" s="62">
        <v>10.94</v>
      </c>
      <c r="R18" s="62">
        <v>22.76</v>
      </c>
      <c r="S18" s="62">
        <v>3.47</v>
      </c>
      <c r="T18" s="62">
        <v>31.53</v>
      </c>
      <c r="U18" s="62">
        <v>0.78</v>
      </c>
      <c r="V18" s="62">
        <v>0</v>
      </c>
      <c r="W18" s="62">
        <v>0.14000000000000001</v>
      </c>
      <c r="X18" s="62">
        <v>0.6</v>
      </c>
      <c r="Y18" s="62">
        <v>31</v>
      </c>
      <c r="Z18" s="62">
        <v>1.6</v>
      </c>
      <c r="AA18" s="62">
        <v>17.3</v>
      </c>
      <c r="AB18" s="62">
        <v>143</v>
      </c>
    </row>
    <row r="19" spans="1:28" ht="15.75" customHeight="1" x14ac:dyDescent="0.25">
      <c r="A19" s="50">
        <v>224</v>
      </c>
      <c r="B19" s="50" t="s">
        <v>19</v>
      </c>
      <c r="C19" s="57">
        <v>150</v>
      </c>
      <c r="D19" s="52">
        <v>3.8849999999999998</v>
      </c>
      <c r="E19" s="52">
        <v>5.085</v>
      </c>
      <c r="F19" s="52">
        <v>40.274999999999999</v>
      </c>
      <c r="G19" s="52">
        <v>215.18</v>
      </c>
      <c r="H19" s="52">
        <v>0.19500000000000001</v>
      </c>
      <c r="I19" s="52">
        <v>0</v>
      </c>
      <c r="J19" s="52">
        <v>0.03</v>
      </c>
      <c r="K19" s="52">
        <v>0.28499999999999998</v>
      </c>
      <c r="L19" s="52">
        <v>3.3149999999999999</v>
      </c>
      <c r="M19" s="52">
        <v>0.52500000000000002</v>
      </c>
      <c r="N19" s="52">
        <v>10.11</v>
      </c>
      <c r="O19" s="52">
        <v>39.704999999999998</v>
      </c>
      <c r="P19" s="57">
        <v>150</v>
      </c>
      <c r="Q19" s="52">
        <v>3.8849999999999998</v>
      </c>
      <c r="R19" s="52">
        <v>5.085</v>
      </c>
      <c r="S19" s="52">
        <v>40.274999999999999</v>
      </c>
      <c r="T19" s="52">
        <v>215.18</v>
      </c>
      <c r="U19" s="52">
        <v>0.19500000000000001</v>
      </c>
      <c r="V19" s="52">
        <v>0</v>
      </c>
      <c r="W19" s="52">
        <v>0.03</v>
      </c>
      <c r="X19" s="52">
        <v>0.28499999999999998</v>
      </c>
      <c r="Y19" s="52">
        <v>3.3149999999999999</v>
      </c>
      <c r="Z19" s="52">
        <v>0.52500000000000002</v>
      </c>
      <c r="AA19" s="52">
        <v>10.11</v>
      </c>
      <c r="AB19" s="52">
        <v>39.704999999999998</v>
      </c>
    </row>
    <row r="20" spans="1:28" x14ac:dyDescent="0.25">
      <c r="A20" s="58">
        <v>282</v>
      </c>
      <c r="B20" s="50" t="s">
        <v>106</v>
      </c>
      <c r="C20" s="51">
        <v>200</v>
      </c>
      <c r="D20" s="52">
        <v>0.1</v>
      </c>
      <c r="E20" s="52">
        <v>0</v>
      </c>
      <c r="F20" s="52">
        <v>21</v>
      </c>
      <c r="G20" s="52">
        <v>47</v>
      </c>
      <c r="H20" s="52">
        <v>3.6</v>
      </c>
      <c r="I20" s="52">
        <v>0</v>
      </c>
      <c r="J20" s="52">
        <v>0</v>
      </c>
      <c r="K20" s="52">
        <v>0</v>
      </c>
      <c r="L20" s="52">
        <v>14</v>
      </c>
      <c r="M20" s="52">
        <v>0.4</v>
      </c>
      <c r="N20" s="52">
        <v>5.4</v>
      </c>
      <c r="O20" s="52">
        <v>3.89</v>
      </c>
      <c r="P20" s="49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spans="1:28" x14ac:dyDescent="0.25">
      <c r="A21" s="50">
        <v>114</v>
      </c>
      <c r="B21" s="48" t="s">
        <v>18</v>
      </c>
      <c r="C21" s="53">
        <v>40</v>
      </c>
      <c r="D21" s="52">
        <v>3.2</v>
      </c>
      <c r="E21" s="52">
        <v>0.4</v>
      </c>
      <c r="F21" s="52">
        <v>19</v>
      </c>
      <c r="G21" s="52">
        <v>94</v>
      </c>
      <c r="H21" s="52">
        <v>0</v>
      </c>
      <c r="I21" s="52">
        <v>0</v>
      </c>
      <c r="J21" s="52">
        <v>0</v>
      </c>
      <c r="K21" s="52">
        <v>0</v>
      </c>
      <c r="L21" s="52">
        <v>8.6999999999999993</v>
      </c>
      <c r="M21" s="52">
        <v>0.4</v>
      </c>
      <c r="N21" s="52">
        <v>13.2</v>
      </c>
      <c r="O21" s="52">
        <v>30.6</v>
      </c>
      <c r="P21" s="49">
        <v>50</v>
      </c>
      <c r="Q21" s="55">
        <v>4</v>
      </c>
      <c r="R21" s="55">
        <v>0.5</v>
      </c>
      <c r="S21" s="55">
        <v>24</v>
      </c>
      <c r="T21" s="55">
        <v>117.5</v>
      </c>
      <c r="U21" s="55">
        <v>0</v>
      </c>
      <c r="V21" s="55">
        <v>0</v>
      </c>
      <c r="W21" s="55">
        <v>0</v>
      </c>
      <c r="X21" s="55">
        <v>0</v>
      </c>
      <c r="Y21" s="55">
        <v>11</v>
      </c>
      <c r="Z21" s="55">
        <v>0.5</v>
      </c>
      <c r="AA21" s="55">
        <v>17</v>
      </c>
      <c r="AB21" s="55">
        <v>38</v>
      </c>
    </row>
    <row r="22" spans="1:28" x14ac:dyDescent="0.25">
      <c r="A22" s="50">
        <v>283</v>
      </c>
      <c r="B22" s="50" t="s">
        <v>22</v>
      </c>
      <c r="C22" s="5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1">
        <v>200</v>
      </c>
      <c r="Q22" s="52">
        <v>0.8</v>
      </c>
      <c r="R22" s="52">
        <v>0.1</v>
      </c>
      <c r="S22" s="52">
        <v>26.6</v>
      </c>
      <c r="T22" s="52">
        <v>112.2</v>
      </c>
      <c r="U22" s="52">
        <v>0.1</v>
      </c>
      <c r="V22" s="52">
        <v>0</v>
      </c>
      <c r="W22" s="52">
        <v>0</v>
      </c>
      <c r="X22" s="52">
        <v>0</v>
      </c>
      <c r="Y22" s="52">
        <v>34</v>
      </c>
      <c r="Z22" s="52">
        <v>0.4</v>
      </c>
      <c r="AA22" s="52">
        <v>22</v>
      </c>
      <c r="AB22" s="52">
        <v>26.3</v>
      </c>
    </row>
    <row r="23" spans="1:28" x14ac:dyDescent="0.25">
      <c r="A23" s="6"/>
      <c r="B23" s="8" t="s">
        <v>15</v>
      </c>
      <c r="C23" s="44"/>
      <c r="D23" s="72">
        <f>D16+D17+D18+D19+D20+D21+D22</f>
        <v>25.715</v>
      </c>
      <c r="E23" s="72">
        <f>E16+E17+E18+E19+E20+E21</f>
        <v>34.864999999999995</v>
      </c>
      <c r="F23" s="72">
        <f>F16+F17+F18+F19+F20+F21+F22</f>
        <v>102.38499999999999</v>
      </c>
      <c r="G23" s="72">
        <f>G16+G17+G18+G19+G20+G21+G22</f>
        <v>928.05</v>
      </c>
      <c r="H23" s="72">
        <f t="shared" ref="H23:O23" si="3">H16+H17+H19+H20+H22</f>
        <v>17.784000000000002</v>
      </c>
      <c r="I23" s="72">
        <f t="shared" si="3"/>
        <v>15.44</v>
      </c>
      <c r="J23" s="72">
        <f t="shared" si="3"/>
        <v>0.11</v>
      </c>
      <c r="K23" s="72">
        <f t="shared" si="3"/>
        <v>4.1349999999999998</v>
      </c>
      <c r="L23" s="72">
        <f t="shared" si="3"/>
        <v>67.814999999999998</v>
      </c>
      <c r="M23" s="72">
        <f t="shared" si="3"/>
        <v>3.4949999999999997</v>
      </c>
      <c r="N23" s="72">
        <f t="shared" si="3"/>
        <v>52.9</v>
      </c>
      <c r="O23" s="72">
        <f t="shared" si="3"/>
        <v>183.67499999999995</v>
      </c>
      <c r="P23" s="73"/>
      <c r="Q23" s="72">
        <f>Q16+Q17+Q18+Q19+Q20+Q21+Q22</f>
        <v>25.275000000000002</v>
      </c>
      <c r="R23" s="72">
        <f>R16+R17+R18+R19+R20+R21+R22</f>
        <v>42.915000000000006</v>
      </c>
      <c r="S23" s="72">
        <f>S16+S17+S18+S19+S20+S21+S22</f>
        <v>112.69499999999999</v>
      </c>
      <c r="T23" s="72">
        <f>T16+T17+T18+T19+T20+T21</f>
        <v>633.73</v>
      </c>
      <c r="U23" s="72">
        <f t="shared" ref="U23:AA23" si="4">U16+U17+U19+U20+U22</f>
        <v>16.475000000000001</v>
      </c>
      <c r="V23" s="72">
        <f t="shared" si="4"/>
        <v>19.3</v>
      </c>
      <c r="W23" s="72">
        <f t="shared" si="4"/>
        <v>0.13</v>
      </c>
      <c r="X23" s="72">
        <f t="shared" si="4"/>
        <v>3.8650000000000002</v>
      </c>
      <c r="Y23" s="72">
        <f t="shared" si="4"/>
        <v>91.515000000000001</v>
      </c>
      <c r="Z23" s="72">
        <f t="shared" si="4"/>
        <v>3.9249999999999998</v>
      </c>
      <c r="AA23" s="72">
        <f t="shared" si="4"/>
        <v>75.83</v>
      </c>
      <c r="AB23" s="72">
        <f>AB16+AB18+AB19+AB20+AB22</f>
        <v>237.80500000000001</v>
      </c>
    </row>
    <row r="24" spans="1:28" x14ac:dyDescent="0.25">
      <c r="A24" s="6"/>
      <c r="B24" s="1" t="s">
        <v>16</v>
      </c>
      <c r="C24" s="49"/>
      <c r="D24" s="71">
        <f t="shared" ref="D24:O24" si="5">D14+D23</f>
        <v>44.364999999999995</v>
      </c>
      <c r="E24" s="71">
        <f t="shared" si="5"/>
        <v>55.364999999999995</v>
      </c>
      <c r="F24" s="71">
        <f t="shared" si="5"/>
        <v>173.46499999999997</v>
      </c>
      <c r="G24" s="71">
        <f t="shared" si="5"/>
        <v>1443.94</v>
      </c>
      <c r="H24" s="71">
        <f t="shared" si="5"/>
        <v>19.584000000000003</v>
      </c>
      <c r="I24" s="71">
        <f t="shared" si="5"/>
        <v>72.64</v>
      </c>
      <c r="J24" s="71">
        <f t="shared" si="5"/>
        <v>0.28000000000000003</v>
      </c>
      <c r="K24" s="71">
        <f t="shared" si="5"/>
        <v>4.6349999999999998</v>
      </c>
      <c r="L24" s="71">
        <f t="shared" si="5"/>
        <v>437.11500000000001</v>
      </c>
      <c r="M24" s="71">
        <f t="shared" si="5"/>
        <v>6.3149999999999995</v>
      </c>
      <c r="N24" s="71">
        <f t="shared" si="5"/>
        <v>90</v>
      </c>
      <c r="O24" s="71">
        <f t="shared" si="5"/>
        <v>390.37499999999994</v>
      </c>
      <c r="P24" s="70"/>
      <c r="Q24" s="71">
        <f t="shared" ref="Q24:AB24" si="6">Q14+Q23</f>
        <v>45.695</v>
      </c>
      <c r="R24" s="71">
        <f t="shared" si="6"/>
        <v>66.325000000000003</v>
      </c>
      <c r="S24" s="71">
        <f t="shared" si="6"/>
        <v>197.52499999999998</v>
      </c>
      <c r="T24" s="71">
        <f t="shared" si="6"/>
        <v>1273.1599999999999</v>
      </c>
      <c r="U24" s="71">
        <f t="shared" si="6"/>
        <v>18.375</v>
      </c>
      <c r="V24" s="71">
        <f t="shared" si="6"/>
        <v>76.5</v>
      </c>
      <c r="W24" s="71">
        <f t="shared" si="6"/>
        <v>0.3175</v>
      </c>
      <c r="X24" s="71">
        <f t="shared" si="6"/>
        <v>4.1150000000000002</v>
      </c>
      <c r="Y24" s="71">
        <f t="shared" si="6"/>
        <v>501.36499999999995</v>
      </c>
      <c r="Z24" s="71">
        <f t="shared" si="6"/>
        <v>7.4450000000000003</v>
      </c>
      <c r="AA24" s="71">
        <f t="shared" si="6"/>
        <v>118.8</v>
      </c>
      <c r="AB24" s="71">
        <f t="shared" si="6"/>
        <v>464.40499999999997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opLeftCell="A4" workbookViewId="0">
      <selection activeCell="H20" sqref="H20"/>
    </sheetView>
  </sheetViews>
  <sheetFormatPr defaultRowHeight="15" x14ac:dyDescent="0.25"/>
  <cols>
    <col min="1" max="1" width="10.7109375" customWidth="1"/>
    <col min="2" max="2" width="34.85546875" customWidth="1"/>
    <col min="3" max="3" width="7.7109375" customWidth="1"/>
    <col min="4" max="4" width="3.28515625" customWidth="1"/>
    <col min="5" max="6" width="3.42578125" customWidth="1"/>
    <col min="7" max="7" width="4.85546875" customWidth="1"/>
    <col min="8" max="12" width="3.42578125" customWidth="1"/>
    <col min="13" max="13" width="3.28515625" customWidth="1"/>
    <col min="14" max="15" width="3.42578125" customWidth="1"/>
    <col min="16" max="16" width="7.85546875" customWidth="1"/>
    <col min="17" max="17" width="3.7109375" customWidth="1"/>
    <col min="18" max="19" width="3.42578125" customWidth="1"/>
    <col min="20" max="20" width="5" customWidth="1"/>
    <col min="21" max="21" width="3.42578125" customWidth="1"/>
    <col min="22" max="22" width="3.7109375" customWidth="1"/>
    <col min="23" max="23" width="4" customWidth="1"/>
    <col min="24" max="24" width="3.28515625" customWidth="1"/>
    <col min="25" max="25" width="4.7109375" customWidth="1"/>
    <col min="26" max="26" width="4" customWidth="1"/>
    <col min="27" max="27" width="4.28515625" customWidth="1"/>
    <col min="28" max="28" width="4.140625" customWidth="1"/>
  </cols>
  <sheetData>
    <row r="1" spans="1:28" x14ac:dyDescent="0.25">
      <c r="B1" s="84" t="s">
        <v>76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28" x14ac:dyDescent="0.25">
      <c r="B2" s="84" t="s">
        <v>82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8" x14ac:dyDescent="0.25">
      <c r="A3" s="15"/>
      <c r="B3" s="24" t="s">
        <v>80</v>
      </c>
      <c r="C3" s="24"/>
      <c r="D3" s="85"/>
      <c r="E3" s="24"/>
      <c r="F3" s="24"/>
      <c r="G3" s="24"/>
      <c r="H3" s="24"/>
      <c r="I3" s="24"/>
      <c r="J3" s="24"/>
      <c r="K3" s="24"/>
      <c r="L3" s="24"/>
      <c r="M3" s="24"/>
      <c r="N3" s="23"/>
      <c r="O3" s="23"/>
      <c r="P3" s="23"/>
      <c r="Q3" s="23"/>
      <c r="R3" s="23"/>
      <c r="S3" s="23"/>
      <c r="T3" s="23"/>
      <c r="U3" s="23"/>
      <c r="V3" s="23"/>
    </row>
    <row r="4" spans="1:28" x14ac:dyDescent="0.25">
      <c r="A4" s="15"/>
      <c r="B4" s="24" t="s">
        <v>113</v>
      </c>
      <c r="C4" s="24"/>
      <c r="D4" s="85"/>
      <c r="E4" s="24"/>
      <c r="F4" s="24"/>
      <c r="G4" s="24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</row>
    <row r="5" spans="1:28" ht="15" customHeight="1" x14ac:dyDescent="0.25">
      <c r="A5" s="6" t="s">
        <v>70</v>
      </c>
      <c r="B5" s="1" t="s">
        <v>0</v>
      </c>
      <c r="C5" s="68" t="s">
        <v>33</v>
      </c>
      <c r="D5" s="92" t="s">
        <v>13</v>
      </c>
      <c r="E5" s="93"/>
      <c r="F5" s="93"/>
      <c r="G5" s="94"/>
      <c r="H5" s="91" t="s">
        <v>1</v>
      </c>
      <c r="I5" s="91"/>
      <c r="J5" s="91"/>
      <c r="K5" s="91"/>
      <c r="L5" s="91" t="s">
        <v>14</v>
      </c>
      <c r="M5" s="91"/>
      <c r="N5" s="91"/>
      <c r="O5" s="91"/>
      <c r="P5" s="68" t="s">
        <v>34</v>
      </c>
      <c r="Q5" s="92" t="s">
        <v>13</v>
      </c>
      <c r="R5" s="93"/>
      <c r="S5" s="93"/>
      <c r="T5" s="94"/>
      <c r="U5" s="91" t="s">
        <v>1</v>
      </c>
      <c r="V5" s="91"/>
      <c r="W5" s="91"/>
      <c r="X5" s="91"/>
      <c r="Y5" s="91" t="s">
        <v>14</v>
      </c>
      <c r="Z5" s="91"/>
      <c r="AA5" s="91"/>
      <c r="AB5" s="91"/>
    </row>
    <row r="6" spans="1:28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35</v>
      </c>
      <c r="J6" s="1" t="s">
        <v>6</v>
      </c>
      <c r="K6" s="1" t="s">
        <v>36</v>
      </c>
      <c r="L6" s="1" t="s">
        <v>8</v>
      </c>
      <c r="M6" s="1" t="s">
        <v>12</v>
      </c>
      <c r="N6" s="1" t="s">
        <v>37</v>
      </c>
      <c r="O6" s="1" t="s">
        <v>38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35</v>
      </c>
      <c r="W6" s="1" t="s">
        <v>6</v>
      </c>
      <c r="X6" s="1" t="s">
        <v>36</v>
      </c>
      <c r="Y6" s="1" t="s">
        <v>8</v>
      </c>
      <c r="Z6" s="1" t="s">
        <v>12</v>
      </c>
      <c r="AA6" s="1" t="s">
        <v>37</v>
      </c>
      <c r="AB6" s="1" t="s">
        <v>38</v>
      </c>
    </row>
    <row r="7" spans="1:28" ht="19.5" customHeight="1" x14ac:dyDescent="0.25">
      <c r="A7" s="50">
        <v>114</v>
      </c>
      <c r="B7" s="48" t="s">
        <v>67</v>
      </c>
      <c r="C7" s="44" t="s">
        <v>20</v>
      </c>
      <c r="D7" s="62">
        <v>7.12</v>
      </c>
      <c r="E7" s="62">
        <v>4.62</v>
      </c>
      <c r="F7" s="62">
        <v>32.61</v>
      </c>
      <c r="G7" s="62">
        <v>210.13</v>
      </c>
      <c r="H7" s="62">
        <v>0.3</v>
      </c>
      <c r="I7" s="62">
        <v>34.6</v>
      </c>
      <c r="J7" s="62">
        <v>0.1</v>
      </c>
      <c r="K7" s="62">
        <v>0.1</v>
      </c>
      <c r="L7" s="62">
        <v>216.2</v>
      </c>
      <c r="M7" s="62">
        <v>0.7</v>
      </c>
      <c r="N7" s="62">
        <v>63.7</v>
      </c>
      <c r="O7" s="62">
        <v>228.5</v>
      </c>
      <c r="P7" s="49" t="s">
        <v>42</v>
      </c>
      <c r="Q7" s="62">
        <v>9.4</v>
      </c>
      <c r="R7" s="62">
        <v>6.2750000000000004</v>
      </c>
      <c r="S7" s="62">
        <v>40.762500000000003</v>
      </c>
      <c r="T7" s="62">
        <v>262.66250000000002</v>
      </c>
      <c r="U7" s="62">
        <v>0.375</v>
      </c>
      <c r="V7" s="62">
        <v>43.25</v>
      </c>
      <c r="W7" s="62">
        <v>0.125</v>
      </c>
      <c r="X7" s="62">
        <v>0.125</v>
      </c>
      <c r="Y7" s="62">
        <v>270.25</v>
      </c>
      <c r="Z7" s="62">
        <v>0.875</v>
      </c>
      <c r="AA7" s="62">
        <v>79.625</v>
      </c>
      <c r="AB7" s="62">
        <v>285.625</v>
      </c>
    </row>
    <row r="8" spans="1:28" ht="21" customHeight="1" x14ac:dyDescent="0.25">
      <c r="A8" s="58">
        <v>269</v>
      </c>
      <c r="B8" s="62" t="s">
        <v>25</v>
      </c>
      <c r="C8" s="44">
        <v>200</v>
      </c>
      <c r="D8" s="62">
        <v>4.2</v>
      </c>
      <c r="E8" s="62">
        <v>4</v>
      </c>
      <c r="F8" s="62">
        <v>16</v>
      </c>
      <c r="G8" s="62">
        <v>114.33</v>
      </c>
      <c r="H8" s="62">
        <v>0.2</v>
      </c>
      <c r="I8" s="62">
        <v>0</v>
      </c>
      <c r="J8" s="62">
        <v>0</v>
      </c>
      <c r="K8" s="62">
        <v>0.1</v>
      </c>
      <c r="L8" s="62">
        <v>126</v>
      </c>
      <c r="M8" s="62">
        <v>0.7</v>
      </c>
      <c r="N8" s="62">
        <v>36</v>
      </c>
      <c r="O8" s="62">
        <v>109</v>
      </c>
      <c r="P8" s="44">
        <v>200</v>
      </c>
      <c r="Q8" s="62">
        <f>D8</f>
        <v>4.2</v>
      </c>
      <c r="R8" s="62">
        <f t="shared" ref="R8:AB8" si="0">E8</f>
        <v>4</v>
      </c>
      <c r="S8" s="62">
        <f t="shared" si="0"/>
        <v>16</v>
      </c>
      <c r="T8" s="62">
        <f t="shared" si="0"/>
        <v>114.33</v>
      </c>
      <c r="U8" s="62">
        <f t="shared" si="0"/>
        <v>0.2</v>
      </c>
      <c r="V8" s="62">
        <f t="shared" si="0"/>
        <v>0</v>
      </c>
      <c r="W8" s="62">
        <f t="shared" si="0"/>
        <v>0</v>
      </c>
      <c r="X8" s="62">
        <f t="shared" si="0"/>
        <v>0.1</v>
      </c>
      <c r="Y8" s="62">
        <f t="shared" si="0"/>
        <v>126</v>
      </c>
      <c r="Z8" s="62">
        <f t="shared" si="0"/>
        <v>0.7</v>
      </c>
      <c r="AA8" s="62">
        <f t="shared" si="0"/>
        <v>36</v>
      </c>
      <c r="AB8" s="62">
        <f t="shared" si="0"/>
        <v>109</v>
      </c>
    </row>
    <row r="9" spans="1:28" ht="18.75" customHeight="1" x14ac:dyDescent="0.25">
      <c r="A9" s="50">
        <v>114</v>
      </c>
      <c r="B9" s="48" t="s">
        <v>18</v>
      </c>
      <c r="C9" s="53">
        <v>40</v>
      </c>
      <c r="D9" s="52">
        <v>3.2</v>
      </c>
      <c r="E9" s="52">
        <v>0.4</v>
      </c>
      <c r="F9" s="52">
        <v>19</v>
      </c>
      <c r="G9" s="52">
        <v>94</v>
      </c>
      <c r="H9" s="52">
        <v>0</v>
      </c>
      <c r="I9" s="52">
        <v>0</v>
      </c>
      <c r="J9" s="52">
        <v>0</v>
      </c>
      <c r="K9" s="52">
        <v>0</v>
      </c>
      <c r="L9" s="52">
        <v>8.6999999999999993</v>
      </c>
      <c r="M9" s="52">
        <v>0.4</v>
      </c>
      <c r="N9" s="52">
        <v>13.2</v>
      </c>
      <c r="O9" s="52">
        <v>30.6</v>
      </c>
      <c r="P9" s="49">
        <v>50</v>
      </c>
      <c r="Q9" s="55">
        <v>4</v>
      </c>
      <c r="R9" s="55">
        <v>0.5</v>
      </c>
      <c r="S9" s="55">
        <v>24</v>
      </c>
      <c r="T9" s="55">
        <v>117.5</v>
      </c>
      <c r="U9" s="55">
        <v>0</v>
      </c>
      <c r="V9" s="55">
        <v>0</v>
      </c>
      <c r="W9" s="55">
        <v>0</v>
      </c>
      <c r="X9" s="55">
        <v>0</v>
      </c>
      <c r="Y9" s="55">
        <v>11</v>
      </c>
      <c r="Z9" s="55">
        <v>0.5</v>
      </c>
      <c r="AA9" s="55">
        <v>17</v>
      </c>
      <c r="AB9" s="55">
        <v>38</v>
      </c>
    </row>
    <row r="10" spans="1:28" ht="18.75" customHeight="1" x14ac:dyDescent="0.25">
      <c r="A10" s="50">
        <v>366</v>
      </c>
      <c r="B10" s="48" t="s">
        <v>123</v>
      </c>
      <c r="C10" s="53">
        <v>20</v>
      </c>
      <c r="D10" s="52">
        <v>3.9</v>
      </c>
      <c r="E10" s="52">
        <v>3.9</v>
      </c>
      <c r="F10" s="52">
        <v>0</v>
      </c>
      <c r="G10" s="52">
        <v>51.6</v>
      </c>
      <c r="H10" s="52">
        <v>0</v>
      </c>
      <c r="I10" s="52">
        <v>19</v>
      </c>
      <c r="J10" s="52">
        <v>0</v>
      </c>
      <c r="K10" s="52">
        <v>0</v>
      </c>
      <c r="L10" s="52">
        <v>142.5</v>
      </c>
      <c r="M10" s="52">
        <v>0</v>
      </c>
      <c r="N10" s="52">
        <v>6.8</v>
      </c>
      <c r="O10" s="52">
        <v>84.5</v>
      </c>
      <c r="P10" s="53">
        <v>20</v>
      </c>
      <c r="Q10" s="52">
        <v>3.9</v>
      </c>
      <c r="R10" s="52">
        <v>3.9</v>
      </c>
      <c r="S10" s="52">
        <v>0</v>
      </c>
      <c r="T10" s="52">
        <v>51.6</v>
      </c>
      <c r="U10" s="52">
        <v>0</v>
      </c>
      <c r="V10" s="52">
        <v>19</v>
      </c>
      <c r="W10" s="52">
        <v>0</v>
      </c>
      <c r="X10" s="52">
        <v>0</v>
      </c>
      <c r="Y10" s="52">
        <v>142.5</v>
      </c>
      <c r="Z10" s="52">
        <v>0</v>
      </c>
      <c r="AA10" s="52">
        <v>6.8</v>
      </c>
      <c r="AB10" s="52">
        <v>84.5</v>
      </c>
    </row>
    <row r="11" spans="1:28" ht="18.75" customHeight="1" x14ac:dyDescent="0.25">
      <c r="A11" s="50">
        <v>365</v>
      </c>
      <c r="B11" s="48" t="s">
        <v>17</v>
      </c>
      <c r="C11" s="53">
        <v>10</v>
      </c>
      <c r="D11" s="52">
        <v>0.05</v>
      </c>
      <c r="E11" s="52">
        <v>7.2</v>
      </c>
      <c r="F11" s="52">
        <v>0.08</v>
      </c>
      <c r="G11" s="52">
        <v>74.8</v>
      </c>
      <c r="H11" s="52">
        <v>0</v>
      </c>
      <c r="I11" s="52">
        <v>34</v>
      </c>
      <c r="J11" s="52">
        <v>0</v>
      </c>
      <c r="K11" s="52">
        <v>0</v>
      </c>
      <c r="L11" s="52">
        <v>1.2</v>
      </c>
      <c r="M11" s="52">
        <v>0.02</v>
      </c>
      <c r="N11" s="52">
        <v>0</v>
      </c>
      <c r="O11" s="52">
        <v>1.6</v>
      </c>
      <c r="P11" s="53">
        <v>10</v>
      </c>
      <c r="Q11" s="52">
        <v>0.05</v>
      </c>
      <c r="R11" s="52">
        <v>7.2</v>
      </c>
      <c r="S11" s="52">
        <v>0.08</v>
      </c>
      <c r="T11" s="52">
        <v>74.8</v>
      </c>
      <c r="U11" s="52">
        <v>0</v>
      </c>
      <c r="V11" s="52">
        <v>34</v>
      </c>
      <c r="W11" s="52">
        <v>0</v>
      </c>
      <c r="X11" s="52">
        <v>0</v>
      </c>
      <c r="Y11" s="52">
        <v>1.2</v>
      </c>
      <c r="Z11" s="52">
        <v>0.02</v>
      </c>
      <c r="AA11" s="52">
        <v>0</v>
      </c>
      <c r="AB11" s="52">
        <v>1.6</v>
      </c>
    </row>
    <row r="12" spans="1:28" ht="18.75" customHeight="1" x14ac:dyDescent="0.25">
      <c r="A12" s="50">
        <v>118</v>
      </c>
      <c r="B12" s="48" t="s">
        <v>107</v>
      </c>
      <c r="C12" s="49">
        <v>100</v>
      </c>
      <c r="D12" s="52">
        <v>1</v>
      </c>
      <c r="E12" s="52">
        <v>1</v>
      </c>
      <c r="F12" s="52">
        <v>24.5</v>
      </c>
      <c r="G12" s="52">
        <v>122.5</v>
      </c>
      <c r="H12" s="52">
        <v>29.5</v>
      </c>
      <c r="I12" s="52">
        <v>0</v>
      </c>
      <c r="J12" s="52">
        <v>0</v>
      </c>
      <c r="K12" s="52">
        <v>0</v>
      </c>
      <c r="L12" s="52">
        <v>139.75</v>
      </c>
      <c r="M12" s="52">
        <v>2.75</v>
      </c>
      <c r="N12" s="52">
        <v>22.5</v>
      </c>
      <c r="O12" s="52">
        <v>27.5</v>
      </c>
      <c r="P12" s="49">
        <v>95</v>
      </c>
      <c r="Q12" s="52">
        <v>1</v>
      </c>
      <c r="R12" s="52">
        <v>1</v>
      </c>
      <c r="S12" s="52">
        <v>24.5</v>
      </c>
      <c r="T12" s="52">
        <v>122.5</v>
      </c>
      <c r="U12" s="52">
        <v>29.5</v>
      </c>
      <c r="V12" s="52">
        <v>0</v>
      </c>
      <c r="W12" s="52">
        <v>0</v>
      </c>
      <c r="X12" s="52">
        <v>0</v>
      </c>
      <c r="Y12" s="52">
        <v>139.75</v>
      </c>
      <c r="Z12" s="52">
        <v>2.75</v>
      </c>
      <c r="AA12" s="52">
        <v>22.5</v>
      </c>
      <c r="AB12" s="52">
        <v>27.5</v>
      </c>
    </row>
    <row r="13" spans="1:28" ht="16.5" customHeight="1" x14ac:dyDescent="0.25">
      <c r="A13" s="6"/>
      <c r="B13" s="8" t="s">
        <v>15</v>
      </c>
      <c r="C13" s="49"/>
      <c r="D13" s="16">
        <f t="shared" ref="D13:O13" si="1">SUM(D7:D12)</f>
        <v>19.47</v>
      </c>
      <c r="E13" s="16">
        <f t="shared" si="1"/>
        <v>21.12</v>
      </c>
      <c r="F13" s="16">
        <f t="shared" si="1"/>
        <v>92.19</v>
      </c>
      <c r="G13" s="16">
        <f t="shared" si="1"/>
        <v>667.36</v>
      </c>
      <c r="H13" s="16">
        <f t="shared" si="1"/>
        <v>30</v>
      </c>
      <c r="I13" s="16">
        <f t="shared" si="1"/>
        <v>87.6</v>
      </c>
      <c r="J13" s="16">
        <f t="shared" si="1"/>
        <v>0.1</v>
      </c>
      <c r="K13" s="16">
        <f t="shared" si="1"/>
        <v>0.2</v>
      </c>
      <c r="L13" s="16">
        <f t="shared" si="1"/>
        <v>634.34999999999991</v>
      </c>
      <c r="M13" s="16">
        <f t="shared" si="1"/>
        <v>4.57</v>
      </c>
      <c r="N13" s="16">
        <f t="shared" si="1"/>
        <v>142.19999999999999</v>
      </c>
      <c r="O13" s="16">
        <f t="shared" si="1"/>
        <v>481.70000000000005</v>
      </c>
      <c r="P13" s="16"/>
      <c r="Q13" s="16">
        <f t="shared" ref="Q13:AB13" si="2">SUM(Q7:Q12)</f>
        <v>22.55</v>
      </c>
      <c r="R13" s="16">
        <f t="shared" si="2"/>
        <v>22.875</v>
      </c>
      <c r="S13" s="16">
        <f t="shared" si="2"/>
        <v>105.3425</v>
      </c>
      <c r="T13" s="16">
        <f t="shared" si="2"/>
        <v>743.39249999999993</v>
      </c>
      <c r="U13" s="16">
        <f t="shared" si="2"/>
        <v>30.074999999999999</v>
      </c>
      <c r="V13" s="16">
        <f t="shared" si="2"/>
        <v>96.25</v>
      </c>
      <c r="W13" s="16">
        <f t="shared" si="2"/>
        <v>0.125</v>
      </c>
      <c r="X13" s="16">
        <f t="shared" si="2"/>
        <v>0.22500000000000001</v>
      </c>
      <c r="Y13" s="16">
        <f t="shared" si="2"/>
        <v>690.7</v>
      </c>
      <c r="Z13" s="16">
        <f t="shared" si="2"/>
        <v>4.8450000000000006</v>
      </c>
      <c r="AA13" s="16">
        <f t="shared" si="2"/>
        <v>161.92500000000001</v>
      </c>
      <c r="AB13" s="16">
        <f t="shared" si="2"/>
        <v>546.22500000000002</v>
      </c>
    </row>
    <row r="14" spans="1:28" ht="12.75" customHeight="1" x14ac:dyDescent="0.25">
      <c r="A14" s="6"/>
      <c r="B14" s="5" t="s">
        <v>9</v>
      </c>
      <c r="C14" s="44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44"/>
      <c r="Q14" s="62"/>
      <c r="R14" s="62"/>
      <c r="S14" s="62"/>
      <c r="T14" s="62"/>
      <c r="U14" s="62"/>
      <c r="V14" s="62"/>
      <c r="W14" s="43"/>
      <c r="X14" s="43"/>
      <c r="Y14" s="43"/>
      <c r="Z14" s="43"/>
      <c r="AA14" s="43"/>
      <c r="AB14" s="43"/>
    </row>
    <row r="15" spans="1:28" ht="19.5" customHeight="1" x14ac:dyDescent="0.25">
      <c r="A15" s="78">
        <v>4</v>
      </c>
      <c r="B15" s="60" t="s">
        <v>114</v>
      </c>
      <c r="C15" s="45">
        <v>80</v>
      </c>
      <c r="D15" s="62">
        <v>2.7</v>
      </c>
      <c r="E15" s="62">
        <v>2.8</v>
      </c>
      <c r="F15" s="62">
        <v>8.3000000000000007</v>
      </c>
      <c r="G15" s="62">
        <v>56.4</v>
      </c>
      <c r="H15" s="62">
        <v>1.3</v>
      </c>
      <c r="I15" s="62">
        <v>0</v>
      </c>
      <c r="J15" s="62">
        <v>0</v>
      </c>
      <c r="K15" s="62">
        <v>2.7</v>
      </c>
      <c r="L15" s="62">
        <v>51</v>
      </c>
      <c r="M15" s="62">
        <v>0.7</v>
      </c>
      <c r="N15" s="62">
        <v>18</v>
      </c>
      <c r="O15" s="62">
        <v>36</v>
      </c>
      <c r="P15" s="45">
        <v>100</v>
      </c>
      <c r="Q15" s="62">
        <v>4.5</v>
      </c>
      <c r="R15" s="62">
        <v>3.7</v>
      </c>
      <c r="S15" s="62">
        <v>11.62</v>
      </c>
      <c r="T15" s="62">
        <v>94</v>
      </c>
      <c r="U15" s="62">
        <v>2.25</v>
      </c>
      <c r="V15" s="62">
        <v>0</v>
      </c>
      <c r="W15" s="62">
        <v>0</v>
      </c>
      <c r="X15" s="62">
        <v>4.5</v>
      </c>
      <c r="Y15" s="62">
        <v>85</v>
      </c>
      <c r="Z15" s="62">
        <v>1.1200000000000001</v>
      </c>
      <c r="AA15" s="62">
        <v>30.37</v>
      </c>
      <c r="AB15" s="62">
        <v>60</v>
      </c>
    </row>
    <row r="16" spans="1:28" ht="19.5" customHeight="1" x14ac:dyDescent="0.25">
      <c r="A16" s="40">
        <v>47</v>
      </c>
      <c r="B16" s="41" t="s">
        <v>55</v>
      </c>
      <c r="C16" s="40" t="s">
        <v>56</v>
      </c>
      <c r="D16" s="62">
        <v>4.5599999999999996</v>
      </c>
      <c r="E16" s="62">
        <v>4.7050000000000001</v>
      </c>
      <c r="F16" s="62">
        <v>15.06</v>
      </c>
      <c r="G16" s="62">
        <v>144.36000000000001</v>
      </c>
      <c r="H16" s="62">
        <v>6.6</v>
      </c>
      <c r="I16" s="62">
        <v>8.0000000000000002E-3</v>
      </c>
      <c r="J16" s="62">
        <v>8.4000000000000005E-2</v>
      </c>
      <c r="K16" s="62">
        <v>0.32</v>
      </c>
      <c r="L16" s="62">
        <v>12.2</v>
      </c>
      <c r="M16" s="62">
        <v>0.76</v>
      </c>
      <c r="N16" s="62">
        <v>18</v>
      </c>
      <c r="O16" s="62">
        <v>43</v>
      </c>
      <c r="P16" s="42" t="s">
        <v>57</v>
      </c>
      <c r="Q16" s="62">
        <v>5.0999999999999996</v>
      </c>
      <c r="R16" s="62">
        <v>5.2750000000000004</v>
      </c>
      <c r="S16" s="62">
        <v>18.824999999999999</v>
      </c>
      <c r="T16" s="62">
        <v>166.61</v>
      </c>
      <c r="U16" s="62">
        <v>8.3000000000000007</v>
      </c>
      <c r="V16" s="62">
        <v>0.01</v>
      </c>
      <c r="W16" s="62">
        <v>0.105</v>
      </c>
      <c r="X16" s="62">
        <v>0.4</v>
      </c>
      <c r="Y16" s="62">
        <v>15.25</v>
      </c>
      <c r="Z16" s="62">
        <v>0.93</v>
      </c>
      <c r="AA16" s="62">
        <v>21.88</v>
      </c>
      <c r="AB16" s="62">
        <v>54.19</v>
      </c>
    </row>
    <row r="17" spans="1:28" ht="18" customHeight="1" x14ac:dyDescent="0.25">
      <c r="A17" s="50">
        <v>181</v>
      </c>
      <c r="B17" s="48" t="s">
        <v>68</v>
      </c>
      <c r="C17" s="69" t="s">
        <v>86</v>
      </c>
      <c r="D17" s="62">
        <v>19</v>
      </c>
      <c r="E17" s="62">
        <v>19</v>
      </c>
      <c r="F17" s="62">
        <v>40</v>
      </c>
      <c r="G17" s="62">
        <v>411</v>
      </c>
      <c r="H17" s="62">
        <v>10</v>
      </c>
      <c r="I17" s="62">
        <v>34</v>
      </c>
      <c r="J17" s="62">
        <v>0.2</v>
      </c>
      <c r="K17" s="62">
        <v>0.2</v>
      </c>
      <c r="L17" s="62">
        <v>48</v>
      </c>
      <c r="M17" s="62">
        <v>2.9</v>
      </c>
      <c r="N17" s="62">
        <v>63.4</v>
      </c>
      <c r="O17" s="62">
        <v>278</v>
      </c>
      <c r="P17" s="69" t="s">
        <v>86</v>
      </c>
      <c r="Q17" s="62">
        <v>19</v>
      </c>
      <c r="R17" s="62">
        <v>19</v>
      </c>
      <c r="S17" s="62">
        <v>40</v>
      </c>
      <c r="T17" s="62">
        <v>411</v>
      </c>
      <c r="U17" s="62">
        <v>10</v>
      </c>
      <c r="V17" s="62">
        <v>34</v>
      </c>
      <c r="W17" s="62">
        <v>0.2</v>
      </c>
      <c r="X17" s="62">
        <v>0.2</v>
      </c>
      <c r="Y17" s="62">
        <v>48</v>
      </c>
      <c r="Z17" s="62">
        <v>2.9</v>
      </c>
      <c r="AA17" s="62">
        <v>63.4</v>
      </c>
      <c r="AB17" s="62">
        <v>278</v>
      </c>
    </row>
    <row r="18" spans="1:28" ht="18.75" customHeight="1" x14ac:dyDescent="0.25">
      <c r="A18" s="50">
        <v>273</v>
      </c>
      <c r="B18" s="50" t="s">
        <v>58</v>
      </c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1">
        <v>200</v>
      </c>
      <c r="Q18" s="52">
        <v>0.12</v>
      </c>
      <c r="R18" s="52">
        <v>0</v>
      </c>
      <c r="S18" s="52">
        <v>21.15</v>
      </c>
      <c r="T18" s="52">
        <v>85.07</v>
      </c>
      <c r="U18" s="52">
        <v>29.3</v>
      </c>
      <c r="V18" s="52">
        <v>0</v>
      </c>
      <c r="W18" s="52">
        <v>0.01</v>
      </c>
      <c r="X18" s="52">
        <v>0</v>
      </c>
      <c r="Y18" s="52">
        <v>10</v>
      </c>
      <c r="Z18" s="52">
        <v>0.3</v>
      </c>
      <c r="AA18" s="52">
        <v>4.8899999999999997</v>
      </c>
      <c r="AB18" s="52">
        <v>8</v>
      </c>
    </row>
    <row r="19" spans="1:28" x14ac:dyDescent="0.25">
      <c r="A19" s="50">
        <v>114</v>
      </c>
      <c r="B19" s="48" t="s">
        <v>18</v>
      </c>
      <c r="C19" s="53">
        <v>40</v>
      </c>
      <c r="D19" s="52">
        <v>3.2</v>
      </c>
      <c r="E19" s="52">
        <v>0.4</v>
      </c>
      <c r="F19" s="52">
        <v>19</v>
      </c>
      <c r="G19" s="52">
        <v>94</v>
      </c>
      <c r="H19" s="52">
        <v>0</v>
      </c>
      <c r="I19" s="52">
        <v>0</v>
      </c>
      <c r="J19" s="52">
        <v>0</v>
      </c>
      <c r="K19" s="52">
        <v>0</v>
      </c>
      <c r="L19" s="52">
        <v>8.6999999999999993</v>
      </c>
      <c r="M19" s="52">
        <v>0.4</v>
      </c>
      <c r="N19" s="52">
        <v>13.2</v>
      </c>
      <c r="O19" s="52">
        <v>30.6</v>
      </c>
      <c r="P19" s="49">
        <v>50</v>
      </c>
      <c r="Q19" s="55">
        <v>4</v>
      </c>
      <c r="R19" s="55">
        <v>0.5</v>
      </c>
      <c r="S19" s="55">
        <v>24</v>
      </c>
      <c r="T19" s="55">
        <v>117.5</v>
      </c>
      <c r="U19" s="55">
        <v>0</v>
      </c>
      <c r="V19" s="55">
        <v>0</v>
      </c>
      <c r="W19" s="55">
        <v>0</v>
      </c>
      <c r="X19" s="55">
        <v>0</v>
      </c>
      <c r="Y19" s="55">
        <v>11</v>
      </c>
      <c r="Z19" s="55">
        <v>0.5</v>
      </c>
      <c r="AA19" s="55">
        <v>17</v>
      </c>
      <c r="AB19" s="55">
        <v>38</v>
      </c>
    </row>
    <row r="20" spans="1:28" x14ac:dyDescent="0.25">
      <c r="A20" s="50">
        <v>118</v>
      </c>
      <c r="B20" s="48" t="s">
        <v>94</v>
      </c>
      <c r="C20" s="87">
        <v>20</v>
      </c>
      <c r="D20" s="52">
        <v>3.75</v>
      </c>
      <c r="E20" s="52">
        <v>4.9000000000000004</v>
      </c>
      <c r="F20" s="52">
        <v>37.200000000000003</v>
      </c>
      <c r="G20" s="52">
        <v>208.5</v>
      </c>
      <c r="H20" s="52">
        <v>0</v>
      </c>
      <c r="I20" s="52">
        <v>0</v>
      </c>
      <c r="J20" s="52">
        <v>0.04</v>
      </c>
      <c r="K20" s="52">
        <v>0</v>
      </c>
      <c r="L20" s="52">
        <v>2.5000000000000001E-2</v>
      </c>
      <c r="M20" s="52">
        <v>1.05</v>
      </c>
      <c r="N20" s="52">
        <v>0</v>
      </c>
      <c r="O20" s="52">
        <v>0</v>
      </c>
      <c r="P20" s="87">
        <v>10</v>
      </c>
      <c r="Q20" s="52">
        <v>2</v>
      </c>
      <c r="R20" s="52">
        <v>4</v>
      </c>
      <c r="S20" s="52">
        <v>35</v>
      </c>
      <c r="T20" s="52">
        <v>205</v>
      </c>
      <c r="U20" s="52">
        <v>0</v>
      </c>
      <c r="V20" s="52">
        <v>0</v>
      </c>
      <c r="W20" s="52">
        <v>0.04</v>
      </c>
      <c r="X20" s="52">
        <v>0</v>
      </c>
      <c r="Y20" s="52">
        <v>2.5000000000000001E-2</v>
      </c>
      <c r="Z20" s="52">
        <v>9</v>
      </c>
      <c r="AA20" s="52">
        <v>0</v>
      </c>
      <c r="AB20" s="52">
        <v>0</v>
      </c>
    </row>
    <row r="21" spans="1:28" ht="12.75" customHeight="1" x14ac:dyDescent="0.25">
      <c r="A21" s="50">
        <v>273</v>
      </c>
      <c r="B21" s="50" t="s">
        <v>126</v>
      </c>
      <c r="C21" s="51">
        <v>200</v>
      </c>
      <c r="D21" s="52">
        <v>0</v>
      </c>
      <c r="E21" s="52">
        <v>0</v>
      </c>
      <c r="F21" s="52">
        <v>25</v>
      </c>
      <c r="G21" s="52">
        <v>85.07</v>
      </c>
      <c r="H21" s="52">
        <v>29.3</v>
      </c>
      <c r="I21" s="52">
        <v>0</v>
      </c>
      <c r="J21" s="52">
        <v>0.01</v>
      </c>
      <c r="K21" s="52">
        <v>0</v>
      </c>
      <c r="L21" s="52">
        <v>10</v>
      </c>
      <c r="M21" s="52">
        <v>0.3</v>
      </c>
      <c r="N21" s="52">
        <v>4.8899999999999997</v>
      </c>
      <c r="O21" s="52">
        <v>8</v>
      </c>
      <c r="P21" s="49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</row>
    <row r="22" spans="1:28" ht="12.75" customHeight="1" x14ac:dyDescent="0.25">
      <c r="A22" s="6"/>
      <c r="B22" s="8" t="s">
        <v>15</v>
      </c>
      <c r="C22" s="73"/>
      <c r="D22" s="72">
        <f>D15+D16+D17+D18+D19+D21</f>
        <v>29.459999999999997</v>
      </c>
      <c r="E22" s="72">
        <f>E15+E16+E17+E18+E19+E21</f>
        <v>26.904999999999998</v>
      </c>
      <c r="F22" s="72">
        <f>F15+F16+F17+F18+F19+F20+F21</f>
        <v>144.56</v>
      </c>
      <c r="G22" s="72">
        <f>G15+G16+G17+G18+G19+G20+G21</f>
        <v>999.32999999999993</v>
      </c>
      <c r="H22" s="72">
        <f t="shared" ref="H22:O22" si="3">H15+H16+H17+H18+H19+H21</f>
        <v>47.2</v>
      </c>
      <c r="I22" s="72">
        <f t="shared" si="3"/>
        <v>34.008000000000003</v>
      </c>
      <c r="J22" s="72">
        <f t="shared" si="3"/>
        <v>0.29400000000000004</v>
      </c>
      <c r="K22" s="72">
        <f t="shared" si="3"/>
        <v>3.22</v>
      </c>
      <c r="L22" s="72">
        <f t="shared" si="3"/>
        <v>129.9</v>
      </c>
      <c r="M22" s="72">
        <f t="shared" si="3"/>
        <v>5.0599999999999996</v>
      </c>
      <c r="N22" s="72">
        <f t="shared" si="3"/>
        <v>117.49000000000001</v>
      </c>
      <c r="O22" s="72">
        <f t="shared" si="3"/>
        <v>395.6</v>
      </c>
      <c r="P22" s="73"/>
      <c r="Q22" s="72">
        <f>Q15+Q16+Q17+Q18+Q19+Q21</f>
        <v>32.72</v>
      </c>
      <c r="R22" s="72">
        <f>R15+R16+R17+R18+R19+R21</f>
        <v>28.475000000000001</v>
      </c>
      <c r="S22" s="72">
        <f>S15+S16+S17+S18+S19+S20+S21</f>
        <v>150.595</v>
      </c>
      <c r="T22" s="72">
        <f>T15+T16+T17+T18+T19+T20+T21</f>
        <v>1079.18</v>
      </c>
      <c r="U22" s="72">
        <f t="shared" ref="U22:AB22" si="4">U15+U16+U17+U18+U19+U21</f>
        <v>49.85</v>
      </c>
      <c r="V22" s="72">
        <f t="shared" si="4"/>
        <v>34.01</v>
      </c>
      <c r="W22" s="72">
        <f t="shared" si="4"/>
        <v>0.315</v>
      </c>
      <c r="X22" s="72">
        <f t="shared" si="4"/>
        <v>5.1000000000000005</v>
      </c>
      <c r="Y22" s="72">
        <f t="shared" si="4"/>
        <v>169.25</v>
      </c>
      <c r="Z22" s="72">
        <f t="shared" si="4"/>
        <v>5.75</v>
      </c>
      <c r="AA22" s="72">
        <f t="shared" si="4"/>
        <v>137.54000000000002</v>
      </c>
      <c r="AB22" s="72">
        <f t="shared" si="4"/>
        <v>438.19</v>
      </c>
    </row>
    <row r="23" spans="1:28" x14ac:dyDescent="0.25">
      <c r="A23" s="6"/>
      <c r="B23" s="1" t="s">
        <v>16</v>
      </c>
      <c r="C23" s="70"/>
      <c r="D23" s="71">
        <f t="shared" ref="D23:O23" si="5">D13+D22</f>
        <v>48.929999999999993</v>
      </c>
      <c r="E23" s="71">
        <f t="shared" si="5"/>
        <v>48.024999999999999</v>
      </c>
      <c r="F23" s="71">
        <f t="shared" si="5"/>
        <v>236.75</v>
      </c>
      <c r="G23" s="71">
        <f t="shared" si="5"/>
        <v>1666.69</v>
      </c>
      <c r="H23" s="71">
        <f t="shared" si="5"/>
        <v>77.2</v>
      </c>
      <c r="I23" s="71">
        <f t="shared" si="5"/>
        <v>121.608</v>
      </c>
      <c r="J23" s="71">
        <f t="shared" si="5"/>
        <v>0.39400000000000002</v>
      </c>
      <c r="K23" s="71">
        <f t="shared" si="5"/>
        <v>3.4200000000000004</v>
      </c>
      <c r="L23" s="71">
        <f t="shared" si="5"/>
        <v>764.24999999999989</v>
      </c>
      <c r="M23" s="71">
        <f t="shared" si="5"/>
        <v>9.629999999999999</v>
      </c>
      <c r="N23" s="71">
        <f t="shared" si="5"/>
        <v>259.69</v>
      </c>
      <c r="O23" s="71">
        <f t="shared" si="5"/>
        <v>877.30000000000007</v>
      </c>
      <c r="P23" s="70"/>
      <c r="Q23" s="71">
        <f t="shared" ref="Q23:AB23" si="6">Q13+Q22</f>
        <v>55.269999999999996</v>
      </c>
      <c r="R23" s="71">
        <f t="shared" si="6"/>
        <v>51.35</v>
      </c>
      <c r="S23" s="71">
        <f t="shared" si="6"/>
        <v>255.9375</v>
      </c>
      <c r="T23" s="71">
        <f t="shared" si="6"/>
        <v>1822.5725</v>
      </c>
      <c r="U23" s="71">
        <f t="shared" si="6"/>
        <v>79.924999999999997</v>
      </c>
      <c r="V23" s="71">
        <f t="shared" si="6"/>
        <v>130.26</v>
      </c>
      <c r="W23" s="71">
        <f t="shared" si="6"/>
        <v>0.44</v>
      </c>
      <c r="X23" s="71">
        <f t="shared" si="6"/>
        <v>5.3250000000000002</v>
      </c>
      <c r="Y23" s="71">
        <f t="shared" si="6"/>
        <v>859.95</v>
      </c>
      <c r="Z23" s="71">
        <f t="shared" si="6"/>
        <v>10.595000000000001</v>
      </c>
      <c r="AA23" s="71">
        <f t="shared" si="6"/>
        <v>299.46500000000003</v>
      </c>
      <c r="AB23" s="71">
        <f t="shared" si="6"/>
        <v>984.41499999999996</v>
      </c>
    </row>
    <row r="24" spans="1:28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28" x14ac:dyDescent="0.25">
      <c r="D25" s="9"/>
      <c r="E25" s="9"/>
      <c r="F25" s="9"/>
      <c r="G25" s="9"/>
      <c r="H25" s="9"/>
      <c r="I25" s="9"/>
      <c r="J25" s="9"/>
      <c r="K25" s="9"/>
      <c r="L25" s="9"/>
    </row>
    <row r="26" spans="1:28" x14ac:dyDescent="0.25">
      <c r="D26" s="3"/>
      <c r="E26" s="3"/>
      <c r="F26" s="3"/>
      <c r="G26" s="3"/>
      <c r="H26" s="3"/>
      <c r="I26" s="3"/>
      <c r="J26" s="3"/>
      <c r="K26" s="3"/>
      <c r="L26" s="3"/>
    </row>
    <row r="27" spans="1:28" x14ac:dyDescent="0.25">
      <c r="D27" s="3"/>
      <c r="E27" s="3"/>
      <c r="F27" s="3"/>
      <c r="G27" s="3"/>
      <c r="H27" s="3"/>
      <c r="I27" s="3"/>
      <c r="J27" s="3"/>
      <c r="K27" s="3"/>
      <c r="L27" s="3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2025-03-05T11:01:37Z</dcterms:modified>
</cp:coreProperties>
</file>